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Viña" sheetId="1" r:id="rId1"/>
  </sheets>
  <definedNames>
    <definedName name="_xlnm.Print_Area" localSheetId="0">'Viña'!$A$1:$N$19</definedName>
  </definedNames>
  <calcPr fullCalcOnLoad="1"/>
</workbook>
</file>

<file path=xl/sharedStrings.xml><?xml version="1.0" encoding="utf-8"?>
<sst xmlns="http://schemas.openxmlformats.org/spreadsheetml/2006/main" count="36" uniqueCount="26">
  <si>
    <t>Mensual</t>
  </si>
  <si>
    <t>Obreros Comunes</t>
  </si>
  <si>
    <t>Obreros Especializados</t>
  </si>
  <si>
    <t>CATEGORIAS</t>
  </si>
  <si>
    <t>ANTIGÜEDAD</t>
  </si>
  <si>
    <t>Por Día</t>
  </si>
  <si>
    <t>Ingreso y hasta 3 años</t>
  </si>
  <si>
    <t>de 3 años y hasta 6 años</t>
  </si>
  <si>
    <t>Mas de 30 años</t>
  </si>
  <si>
    <t>de 6 años y hasta 9 años</t>
  </si>
  <si>
    <t>de 9 años y hasta 12 años</t>
  </si>
  <si>
    <t>de 12 años y hasta 15 años</t>
  </si>
  <si>
    <t>de 15 años y hasta 18 años</t>
  </si>
  <si>
    <t>de 18 años y hasta 21 años</t>
  </si>
  <si>
    <t>de 21 años y hasta 24 años</t>
  </si>
  <si>
    <t>de 24 años y hasta 27 años</t>
  </si>
  <si>
    <t>de 27 años y hasta 30 años</t>
  </si>
  <si>
    <t>ESCALA SALARIAL DEL CONVENIO Nº 154/91</t>
  </si>
  <si>
    <t>OBREROS DE VIÑA</t>
  </si>
  <si>
    <t>Obreros con Oficio</t>
  </si>
  <si>
    <t>Tractor, Topador y Chofer</t>
  </si>
  <si>
    <t>Injertadores y Parraleros</t>
  </si>
  <si>
    <t>Mecánicos</t>
  </si>
  <si>
    <t>Año 2005 - Agosto</t>
  </si>
  <si>
    <t>Premio Mensual a la Asistencia:        5% del Obrero Común</t>
  </si>
  <si>
    <t>Subsidio de Sepelio: 25% de un Jornal del obrero Común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</si>
</sst>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0.000"/>
    <numFmt numFmtId="175" formatCode="_ * #,##0.000_ ;_ * \-#,##0.000_ ;_ * &quot;-&quot;???_ ;_ @_ "/>
  </numFmts>
  <fonts count="3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1" fontId="0" fillId="0" borderId="3" xfId="15" applyFont="1" applyBorder="1" applyAlignment="1">
      <alignment/>
    </xf>
    <xf numFmtId="171" fontId="0" fillId="0" borderId="4" xfId="15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1" fontId="2" fillId="0" borderId="1" xfId="15" applyFont="1" applyBorder="1" applyAlignment="1">
      <alignment horizontal="center"/>
    </xf>
    <xf numFmtId="171" fontId="0" fillId="0" borderId="5" xfId="15" applyFont="1" applyBorder="1" applyAlignment="1">
      <alignment/>
    </xf>
    <xf numFmtId="171" fontId="0" fillId="0" borderId="6" xfId="15" applyFont="1" applyBorder="1" applyAlignment="1">
      <alignment/>
    </xf>
    <xf numFmtId="171" fontId="0" fillId="0" borderId="7" xfId="15" applyFont="1" applyBorder="1" applyAlignment="1">
      <alignment/>
    </xf>
    <xf numFmtId="171" fontId="0" fillId="0" borderId="8" xfId="15" applyFont="1" applyBorder="1" applyAlignment="1">
      <alignment/>
    </xf>
    <xf numFmtId="171" fontId="0" fillId="0" borderId="9" xfId="15" applyFont="1" applyBorder="1" applyAlignment="1">
      <alignment/>
    </xf>
    <xf numFmtId="171" fontId="0" fillId="0" borderId="10" xfId="15" applyFont="1" applyBorder="1" applyAlignment="1">
      <alignment/>
    </xf>
    <xf numFmtId="171" fontId="0" fillId="0" borderId="11" xfId="15" applyFont="1" applyBorder="1" applyAlignment="1">
      <alignment/>
    </xf>
    <xf numFmtId="171" fontId="0" fillId="0" borderId="12" xfId="15" applyFont="1" applyBorder="1" applyAlignment="1">
      <alignment/>
    </xf>
    <xf numFmtId="171" fontId="0" fillId="0" borderId="13" xfId="15" applyFont="1" applyBorder="1" applyAlignment="1">
      <alignment/>
    </xf>
    <xf numFmtId="170" fontId="0" fillId="0" borderId="4" xfId="17" applyFont="1" applyBorder="1" applyAlignment="1">
      <alignment/>
    </xf>
    <xf numFmtId="171" fontId="0" fillId="0" borderId="2" xfId="15" applyFont="1" applyBorder="1" applyAlignment="1">
      <alignment/>
    </xf>
    <xf numFmtId="170" fontId="0" fillId="0" borderId="14" xfId="17" applyFont="1" applyBorder="1" applyAlignment="1">
      <alignment/>
    </xf>
    <xf numFmtId="171" fontId="2" fillId="0" borderId="1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="90" zoomScaleNormal="90" workbookViewId="0" topLeftCell="B1">
      <pane xSplit="1" topLeftCell="C2" activePane="topRight" state="frozen"/>
      <selection pane="topLeft" activeCell="B1" sqref="B1"/>
      <selection pane="topRight" activeCell="J2" sqref="J2"/>
    </sheetView>
  </sheetViews>
  <sheetFormatPr defaultColWidth="11.421875" defaultRowHeight="12.75"/>
  <cols>
    <col min="1" max="1" width="1.421875" style="2" customWidth="1"/>
    <col min="2" max="2" width="23.7109375" style="2" customWidth="1"/>
    <col min="3" max="3" width="8.8515625" style="1" bestFit="1" customWidth="1"/>
    <col min="4" max="4" width="11.28125" style="1" customWidth="1"/>
    <col min="5" max="5" width="11.421875" style="1" customWidth="1"/>
    <col min="6" max="6" width="13.28125" style="1" customWidth="1"/>
    <col min="7" max="7" width="10.00390625" style="1" customWidth="1"/>
    <col min="8" max="8" width="11.140625" style="1" customWidth="1"/>
    <col min="9" max="9" width="12.8515625" style="1" customWidth="1"/>
    <col min="10" max="10" width="13.7109375" style="1" customWidth="1"/>
    <col min="11" max="11" width="11.7109375" style="1" customWidth="1"/>
    <col min="12" max="12" width="13.140625" style="1" customWidth="1"/>
    <col min="13" max="13" width="9.421875" style="1" customWidth="1"/>
    <col min="14" max="14" width="9.8515625" style="1" customWidth="1"/>
    <col min="15" max="15" width="6.00390625" style="2" customWidth="1"/>
    <col min="16" max="16384" width="25.421875" style="2" customWidth="1"/>
  </cols>
  <sheetData>
    <row r="1" spans="2:8" ht="18">
      <c r="B1" s="7" t="s">
        <v>17</v>
      </c>
      <c r="H1" s="7" t="s">
        <v>18</v>
      </c>
    </row>
    <row r="2" spans="2:8" ht="18">
      <c r="B2" s="7" t="s">
        <v>23</v>
      </c>
      <c r="H2" s="7"/>
    </row>
    <row r="4" spans="2:14" ht="12.75">
      <c r="B4" s="8" t="s">
        <v>3</v>
      </c>
      <c r="C4" s="22" t="s">
        <v>1</v>
      </c>
      <c r="D4" s="22"/>
      <c r="E4" s="22" t="s">
        <v>2</v>
      </c>
      <c r="F4" s="22"/>
      <c r="G4" s="22" t="s">
        <v>19</v>
      </c>
      <c r="H4" s="22"/>
      <c r="I4" s="22" t="s">
        <v>20</v>
      </c>
      <c r="J4" s="22"/>
      <c r="K4" s="22" t="s">
        <v>21</v>
      </c>
      <c r="L4" s="22"/>
      <c r="M4" s="22" t="s">
        <v>22</v>
      </c>
      <c r="N4" s="22"/>
    </row>
    <row r="5" spans="2:14" ht="12.75">
      <c r="B5" s="8" t="s">
        <v>4</v>
      </c>
      <c r="C5" s="9" t="s">
        <v>5</v>
      </c>
      <c r="D5" s="9" t="s">
        <v>0</v>
      </c>
      <c r="E5" s="9" t="s">
        <v>5</v>
      </c>
      <c r="F5" s="9" t="s">
        <v>0</v>
      </c>
      <c r="G5" s="9" t="s">
        <v>5</v>
      </c>
      <c r="H5" s="9" t="s">
        <v>0</v>
      </c>
      <c r="I5" s="9" t="s">
        <v>5</v>
      </c>
      <c r="J5" s="9" t="s">
        <v>0</v>
      </c>
      <c r="K5" s="9" t="s">
        <v>5</v>
      </c>
      <c r="L5" s="9" t="s">
        <v>0</v>
      </c>
      <c r="M5" s="9" t="s">
        <v>5</v>
      </c>
      <c r="N5" s="9" t="s">
        <v>0</v>
      </c>
    </row>
    <row r="6" spans="2:14" ht="18" customHeight="1">
      <c r="B6" s="3" t="s">
        <v>6</v>
      </c>
      <c r="C6" s="10">
        <f>D6/25</f>
        <v>27.97</v>
      </c>
      <c r="D6" s="11">
        <f>519.25+180</f>
        <v>699.25</v>
      </c>
      <c r="E6" s="11">
        <f>F6/25</f>
        <v>29.368499999999997</v>
      </c>
      <c r="F6" s="11">
        <f>D6*1.05</f>
        <v>734.2125</v>
      </c>
      <c r="G6" s="11">
        <f>H6/25</f>
        <v>30.767000000000003</v>
      </c>
      <c r="H6" s="11">
        <f>D6*1.1</f>
        <v>769.1750000000001</v>
      </c>
      <c r="I6" s="11">
        <f>J6/25</f>
        <v>32.165499999999994</v>
      </c>
      <c r="J6" s="11">
        <f>D6*1.15</f>
        <v>804.1374999999999</v>
      </c>
      <c r="K6" s="11">
        <f>L6/25</f>
        <v>33.564</v>
      </c>
      <c r="L6" s="11">
        <f>D6*1.2</f>
        <v>839.1</v>
      </c>
      <c r="M6" s="11">
        <f>N6/25</f>
        <v>34.9625</v>
      </c>
      <c r="N6" s="12">
        <f>D6*1.25</f>
        <v>874.0625</v>
      </c>
    </row>
    <row r="7" spans="2:14" ht="18" customHeight="1">
      <c r="B7" s="3" t="s">
        <v>7</v>
      </c>
      <c r="C7" s="13">
        <f aca="true" t="shared" si="0" ref="C7:C16">D7/25</f>
        <v>28.669249999999998</v>
      </c>
      <c r="D7" s="14">
        <f>D6*1.025</f>
        <v>716.7312499999999</v>
      </c>
      <c r="E7" s="14">
        <f aca="true" t="shared" si="1" ref="E7:E16">F7/25</f>
        <v>30.1027125</v>
      </c>
      <c r="F7" s="14">
        <f>F6*1.025</f>
        <v>752.5678125</v>
      </c>
      <c r="G7" s="14">
        <f aca="true" t="shared" si="2" ref="G7:G16">H7/25</f>
        <v>31.536175</v>
      </c>
      <c r="H7" s="14">
        <f>H6*1.025</f>
        <v>788.404375</v>
      </c>
      <c r="I7" s="14">
        <f aca="true" t="shared" si="3" ref="I7:I16">J7/25</f>
        <v>32.9696375</v>
      </c>
      <c r="J7" s="14">
        <f>J6*1.025</f>
        <v>824.2409374999999</v>
      </c>
      <c r="K7" s="14">
        <f aca="true" t="shared" si="4" ref="K7:K16">L7/25</f>
        <v>34.4031</v>
      </c>
      <c r="L7" s="14">
        <f>L6*1.025</f>
        <v>860.0775</v>
      </c>
      <c r="M7" s="14">
        <f aca="true" t="shared" si="5" ref="M7:M16">N7/25</f>
        <v>35.83656249999999</v>
      </c>
      <c r="N7" s="15">
        <f>N6*1.025</f>
        <v>895.9140624999999</v>
      </c>
    </row>
    <row r="8" spans="2:14" ht="18" customHeight="1">
      <c r="B8" s="3" t="s">
        <v>9</v>
      </c>
      <c r="C8" s="13">
        <f t="shared" si="0"/>
        <v>29.368499999999997</v>
      </c>
      <c r="D8" s="14">
        <f>D6*1.05</f>
        <v>734.2125</v>
      </c>
      <c r="E8" s="14">
        <f t="shared" si="1"/>
        <v>30.836925</v>
      </c>
      <c r="F8" s="14">
        <f>F6*1.05</f>
        <v>770.923125</v>
      </c>
      <c r="G8" s="14">
        <f t="shared" si="2"/>
        <v>32.305350000000004</v>
      </c>
      <c r="H8" s="14">
        <f>H6*1.05</f>
        <v>807.6337500000001</v>
      </c>
      <c r="I8" s="14">
        <f t="shared" si="3"/>
        <v>33.773775</v>
      </c>
      <c r="J8" s="14">
        <f>J6*1.05</f>
        <v>844.344375</v>
      </c>
      <c r="K8" s="14">
        <f t="shared" si="4"/>
        <v>35.242200000000004</v>
      </c>
      <c r="L8" s="14">
        <f>L6*1.05</f>
        <v>881.0550000000001</v>
      </c>
      <c r="M8" s="14">
        <f t="shared" si="5"/>
        <v>36.710625</v>
      </c>
      <c r="N8" s="15">
        <f>N6*1.05</f>
        <v>917.765625</v>
      </c>
    </row>
    <row r="9" spans="2:14" ht="18" customHeight="1">
      <c r="B9" s="3" t="s">
        <v>10</v>
      </c>
      <c r="C9" s="13">
        <f t="shared" si="0"/>
        <v>30.06775</v>
      </c>
      <c r="D9" s="14">
        <f>D6*1.075</f>
        <v>751.69375</v>
      </c>
      <c r="E9" s="14">
        <f t="shared" si="1"/>
        <v>31.5711375</v>
      </c>
      <c r="F9" s="14">
        <f>F6*1.075</f>
        <v>789.2784375</v>
      </c>
      <c r="G9" s="14">
        <f t="shared" si="2"/>
        <v>33.074525</v>
      </c>
      <c r="H9" s="14">
        <f>H6*1.075</f>
        <v>826.8631250000001</v>
      </c>
      <c r="I9" s="14">
        <f t="shared" si="3"/>
        <v>34.5779125</v>
      </c>
      <c r="J9" s="14">
        <f>J6*1.075</f>
        <v>864.4478124999999</v>
      </c>
      <c r="K9" s="14">
        <f t="shared" si="4"/>
        <v>36.0813</v>
      </c>
      <c r="L9" s="14">
        <f>L6*1.075</f>
        <v>902.0325</v>
      </c>
      <c r="M9" s="14">
        <f t="shared" si="5"/>
        <v>37.5846875</v>
      </c>
      <c r="N9" s="15">
        <f>N6*1.075</f>
        <v>939.6171875</v>
      </c>
    </row>
    <row r="10" spans="2:14" ht="18" customHeight="1">
      <c r="B10" s="3" t="s">
        <v>11</v>
      </c>
      <c r="C10" s="13">
        <f t="shared" si="0"/>
        <v>30.767000000000003</v>
      </c>
      <c r="D10" s="14">
        <f>D6*1.1</f>
        <v>769.1750000000001</v>
      </c>
      <c r="E10" s="14">
        <f t="shared" si="1"/>
        <v>32.305350000000004</v>
      </c>
      <c r="F10" s="14">
        <f>F6*1.1</f>
        <v>807.6337500000001</v>
      </c>
      <c r="G10" s="14">
        <f t="shared" si="2"/>
        <v>33.843700000000005</v>
      </c>
      <c r="H10" s="14">
        <f>H6*1.1</f>
        <v>846.0925000000002</v>
      </c>
      <c r="I10" s="14">
        <f t="shared" si="3"/>
        <v>35.38205</v>
      </c>
      <c r="J10" s="14">
        <f>J6*1.1</f>
        <v>884.55125</v>
      </c>
      <c r="K10" s="14">
        <f t="shared" si="4"/>
        <v>36.9204</v>
      </c>
      <c r="L10" s="14">
        <f>L6*1.1</f>
        <v>923.0100000000001</v>
      </c>
      <c r="M10" s="14">
        <f t="shared" si="5"/>
        <v>38.45875</v>
      </c>
      <c r="N10" s="15">
        <f>N6*1.1</f>
        <v>961.4687500000001</v>
      </c>
    </row>
    <row r="11" spans="2:14" ht="18" customHeight="1">
      <c r="B11" s="3" t="s">
        <v>12</v>
      </c>
      <c r="C11" s="13">
        <f t="shared" si="0"/>
        <v>31.46625</v>
      </c>
      <c r="D11" s="14">
        <f>D6*1.125</f>
        <v>786.65625</v>
      </c>
      <c r="E11" s="14">
        <f t="shared" si="1"/>
        <v>33.039562499999995</v>
      </c>
      <c r="F11" s="14">
        <f>F6*1.125</f>
        <v>825.9890624999999</v>
      </c>
      <c r="G11" s="14">
        <f t="shared" si="2"/>
        <v>34.612875</v>
      </c>
      <c r="H11" s="14">
        <f>H6*1.125</f>
        <v>865.3218750000001</v>
      </c>
      <c r="I11" s="14">
        <f t="shared" si="3"/>
        <v>36.186187499999996</v>
      </c>
      <c r="J11" s="14">
        <f>J6*1.125</f>
        <v>904.6546874999999</v>
      </c>
      <c r="K11" s="14">
        <f t="shared" si="4"/>
        <v>37.7595</v>
      </c>
      <c r="L11" s="14">
        <f>L6*1.125</f>
        <v>943.9875000000001</v>
      </c>
      <c r="M11" s="14">
        <f t="shared" si="5"/>
        <v>39.3328125</v>
      </c>
      <c r="N11" s="15">
        <f>N6*1.125</f>
        <v>983.3203125</v>
      </c>
    </row>
    <row r="12" spans="2:14" ht="18" customHeight="1">
      <c r="B12" s="3" t="s">
        <v>13</v>
      </c>
      <c r="C12" s="13">
        <f t="shared" si="0"/>
        <v>32.165499999999994</v>
      </c>
      <c r="D12" s="14">
        <f>D6*1.15</f>
        <v>804.1374999999999</v>
      </c>
      <c r="E12" s="14">
        <f t="shared" si="1"/>
        <v>33.77377499999999</v>
      </c>
      <c r="F12" s="14">
        <f>F6*1.15</f>
        <v>844.3443749999999</v>
      </c>
      <c r="G12" s="14">
        <f t="shared" si="2"/>
        <v>35.38205</v>
      </c>
      <c r="H12" s="14">
        <f>H6*1.15</f>
        <v>884.55125</v>
      </c>
      <c r="I12" s="14">
        <f t="shared" si="3"/>
        <v>36.99032499999999</v>
      </c>
      <c r="J12" s="14">
        <f>J6*1.15</f>
        <v>924.7581249999998</v>
      </c>
      <c r="K12" s="14">
        <f t="shared" si="4"/>
        <v>38.5986</v>
      </c>
      <c r="L12" s="14">
        <f>L6*1.15</f>
        <v>964.9649999999999</v>
      </c>
      <c r="M12" s="14">
        <f t="shared" si="5"/>
        <v>40.206875</v>
      </c>
      <c r="N12" s="15">
        <f>N6*1.15</f>
        <v>1005.1718749999999</v>
      </c>
    </row>
    <row r="13" spans="2:14" ht="18" customHeight="1">
      <c r="B13" s="3" t="s">
        <v>14</v>
      </c>
      <c r="C13" s="13">
        <f t="shared" si="0"/>
        <v>32.86475</v>
      </c>
      <c r="D13" s="14">
        <f>D6*1.175</f>
        <v>821.61875</v>
      </c>
      <c r="E13" s="14">
        <f t="shared" si="1"/>
        <v>34.5079875</v>
      </c>
      <c r="F13" s="14">
        <f>F6*1.175</f>
        <v>862.6996875</v>
      </c>
      <c r="G13" s="14">
        <f t="shared" si="2"/>
        <v>36.151225000000004</v>
      </c>
      <c r="H13" s="14">
        <f>H6*1.175</f>
        <v>903.7806250000001</v>
      </c>
      <c r="I13" s="14">
        <f t="shared" si="3"/>
        <v>37.7944625</v>
      </c>
      <c r="J13" s="14">
        <f>J6*1.175</f>
        <v>944.8615625</v>
      </c>
      <c r="K13" s="14">
        <f t="shared" si="4"/>
        <v>39.43770000000001</v>
      </c>
      <c r="L13" s="14">
        <f>L6*1.175</f>
        <v>985.9425000000001</v>
      </c>
      <c r="M13" s="14">
        <f t="shared" si="5"/>
        <v>41.0809375</v>
      </c>
      <c r="N13" s="15">
        <f>N6*1.175</f>
        <v>1027.0234375</v>
      </c>
    </row>
    <row r="14" spans="2:14" ht="18" customHeight="1">
      <c r="B14" s="3" t="s">
        <v>15</v>
      </c>
      <c r="C14" s="13">
        <f t="shared" si="0"/>
        <v>33.564</v>
      </c>
      <c r="D14" s="14">
        <f>D6*1.2</f>
        <v>839.1</v>
      </c>
      <c r="E14" s="14">
        <f t="shared" si="1"/>
        <v>35.2422</v>
      </c>
      <c r="F14" s="14">
        <f>F6*1.2</f>
        <v>881.055</v>
      </c>
      <c r="G14" s="14">
        <f t="shared" si="2"/>
        <v>36.9204</v>
      </c>
      <c r="H14" s="14">
        <f>H6*1.2</f>
        <v>923.01</v>
      </c>
      <c r="I14" s="14">
        <f t="shared" si="3"/>
        <v>38.5986</v>
      </c>
      <c r="J14" s="14">
        <f>J6*1.2</f>
        <v>964.9649999999999</v>
      </c>
      <c r="K14" s="14">
        <f t="shared" si="4"/>
        <v>40.2768</v>
      </c>
      <c r="L14" s="14">
        <f>L6*1.2</f>
        <v>1006.92</v>
      </c>
      <c r="M14" s="14">
        <f t="shared" si="5"/>
        <v>41.955</v>
      </c>
      <c r="N14" s="15">
        <f>N6*1.2</f>
        <v>1048.875</v>
      </c>
    </row>
    <row r="15" spans="2:14" ht="18" customHeight="1">
      <c r="B15" s="3" t="s">
        <v>16</v>
      </c>
      <c r="C15" s="13">
        <f t="shared" si="0"/>
        <v>34.26325</v>
      </c>
      <c r="D15" s="14">
        <f>D6*1.225</f>
        <v>856.5812500000001</v>
      </c>
      <c r="E15" s="14">
        <f t="shared" si="1"/>
        <v>35.9764125</v>
      </c>
      <c r="F15" s="14">
        <f>F6*1.225</f>
        <v>899.4103125</v>
      </c>
      <c r="G15" s="14">
        <f t="shared" si="2"/>
        <v>37.689575000000005</v>
      </c>
      <c r="H15" s="14">
        <f>H6*1.225</f>
        <v>942.2393750000001</v>
      </c>
      <c r="I15" s="14">
        <f t="shared" si="3"/>
        <v>39.4027375</v>
      </c>
      <c r="J15" s="14">
        <f>J6*1.225</f>
        <v>985.0684375</v>
      </c>
      <c r="K15" s="14">
        <f t="shared" si="4"/>
        <v>41.1159</v>
      </c>
      <c r="L15" s="14">
        <f>L6*1.225</f>
        <v>1027.8975</v>
      </c>
      <c r="M15" s="14">
        <f t="shared" si="5"/>
        <v>42.8290625</v>
      </c>
      <c r="N15" s="15">
        <f>N6*1.225</f>
        <v>1070.7265625</v>
      </c>
    </row>
    <row r="16" spans="2:14" ht="18" customHeight="1">
      <c r="B16" s="3" t="s">
        <v>8</v>
      </c>
      <c r="C16" s="16">
        <f t="shared" si="0"/>
        <v>34.9625</v>
      </c>
      <c r="D16" s="17">
        <f>D6*1.25</f>
        <v>874.0625</v>
      </c>
      <c r="E16" s="17">
        <f t="shared" si="1"/>
        <v>36.710625</v>
      </c>
      <c r="F16" s="17">
        <f>F6*1.25</f>
        <v>917.765625</v>
      </c>
      <c r="G16" s="17">
        <f t="shared" si="2"/>
        <v>38.45875</v>
      </c>
      <c r="H16" s="17">
        <f>H6*1.25</f>
        <v>961.4687500000001</v>
      </c>
      <c r="I16" s="17">
        <f t="shared" si="3"/>
        <v>40.206875</v>
      </c>
      <c r="J16" s="17">
        <f>J6*1.25</f>
        <v>1005.1718749999999</v>
      </c>
      <c r="K16" s="17">
        <f t="shared" si="4"/>
        <v>41.955</v>
      </c>
      <c r="L16" s="17">
        <f>L6*1.25</f>
        <v>1048.875</v>
      </c>
      <c r="M16" s="17">
        <f t="shared" si="5"/>
        <v>43.703125</v>
      </c>
      <c r="N16" s="18">
        <f>N6*1.25</f>
        <v>1092.578125</v>
      </c>
    </row>
    <row r="18" spans="2:6" ht="12.75">
      <c r="B18" s="4" t="s">
        <v>24</v>
      </c>
      <c r="C18" s="5"/>
      <c r="D18" s="20"/>
      <c r="E18" s="5"/>
      <c r="F18" s="19">
        <f>D6*0.05</f>
        <v>34.9625</v>
      </c>
    </row>
    <row r="19" spans="2:6" ht="12.75">
      <c r="B19" s="4" t="s">
        <v>25</v>
      </c>
      <c r="C19" s="20"/>
      <c r="D19" s="5"/>
      <c r="E19" s="6"/>
      <c r="F19" s="21">
        <f>C6*0.25</f>
        <v>6.9925</v>
      </c>
    </row>
  </sheetData>
  <sheetProtection password="DD7D" sheet="1" objects="1" scenarios="1"/>
  <mergeCells count="6">
    <mergeCell ref="K4:L4"/>
    <mergeCell ref="M4:N4"/>
    <mergeCell ref="C4:D4"/>
    <mergeCell ref="E4:F4"/>
    <mergeCell ref="G4:H4"/>
    <mergeCell ref="I4:J4"/>
  </mergeCells>
  <printOptions/>
  <pageMargins left="0.3937007874015748" right="0.4724409448818898" top="0.9055118110236221" bottom="0.3937007874015748" header="0" footer="0"/>
  <pageSetup orientation="landscape" paperSize="5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Liliana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SOEVA</dc:creator>
  <cp:keywords/>
  <dc:description/>
  <cp:lastModifiedBy>Carlos</cp:lastModifiedBy>
  <cp:lastPrinted>2005-07-19T20:24:21Z</cp:lastPrinted>
  <dcterms:created xsi:type="dcterms:W3CDTF">2003-12-29T19:02:23Z</dcterms:created>
  <dcterms:modified xsi:type="dcterms:W3CDTF">2006-11-23T21:23:40Z</dcterms:modified>
  <cp:category/>
  <cp:version/>
  <cp:contentType/>
  <cp:contentStatus/>
</cp:coreProperties>
</file>