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odega" sheetId="1" r:id="rId1"/>
  </sheets>
  <definedNames>
    <definedName name="_xlnm.Print_Area" localSheetId="0">'Bodega'!$C$1:$AK$40</definedName>
  </definedNames>
  <calcPr fullCalcOnLoad="1"/>
</workbook>
</file>

<file path=xl/sharedStrings.xml><?xml version="1.0" encoding="utf-8"?>
<sst xmlns="http://schemas.openxmlformats.org/spreadsheetml/2006/main" count="119" uniqueCount="57">
  <si>
    <t>Operario Común</t>
  </si>
  <si>
    <t>Ayudante de Reparto</t>
  </si>
  <si>
    <t>Mensual</t>
  </si>
  <si>
    <t>Inicial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</si>
  <si>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</si>
  <si>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</si>
  <si>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</si>
  <si>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</si>
  <si>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</si>
  <si>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</si>
  <si>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</si>
  <si>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</si>
  <si>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</si>
  <si>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</si>
  <si>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</si>
  <si>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</si>
  <si>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</si>
  <si>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</si>
  <si>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</si>
  <si>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</si>
  <si>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</si>
  <si>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</si>
  <si>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</si>
  <si>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</si>
  <si>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</si>
  <si>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</si>
  <si>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</si>
  <si>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</si>
  <si>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</si>
  <si>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</si>
  <si>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</si>
  <si>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</si>
  <si>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</si>
  <si>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</si>
  <si>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Operario Especializado</t>
  </si>
  <si>
    <t>1/2 oficial</t>
  </si>
  <si>
    <t>Operario Calificado Choferes de corta y media distancia. Repartidores. Clarkista</t>
  </si>
  <si>
    <t>Chofer de larga distancia.         1/2 oficial tonelero</t>
  </si>
  <si>
    <t>Oficiales. Mecanicos tetrabrick. Foguistas. Destiladores</t>
  </si>
  <si>
    <t>Oficiales toneleros vasija grande. Encargados de sección o de secciones</t>
  </si>
  <si>
    <t>Cadete</t>
  </si>
  <si>
    <t>Maestranza</t>
  </si>
  <si>
    <t>Auxiliar General</t>
  </si>
  <si>
    <t>Auxiliar "B"</t>
  </si>
  <si>
    <t>Auxiliar "A"</t>
  </si>
  <si>
    <t>Encargado seccion</t>
  </si>
  <si>
    <t>CATEGORIAS</t>
  </si>
  <si>
    <t>Por Día</t>
  </si>
  <si>
    <t>ESCALA SALARIAL DEL CONVENIO Nº 85/89</t>
  </si>
  <si>
    <t>OBREROS DE BODEGA</t>
  </si>
  <si>
    <t>Presentismo Completo 10% obrero inicial</t>
  </si>
  <si>
    <t>Presentismo Perferto 5% obrero inicial</t>
  </si>
  <si>
    <t>Subsidio  Sepelio (25% jornal )</t>
  </si>
  <si>
    <t>Antigüedad</t>
  </si>
  <si>
    <t>Vigencia:</t>
  </si>
  <si>
    <t>a partir de Febrero de 2007</t>
  </si>
  <si>
    <t>Febrero de 2007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</si>
</sst>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00"/>
    <numFmt numFmtId="183" formatCode="_ * #,##0.000_ ;_ * \-#,##0.000_ ;_ * &quot;-&quot;???_ ;_ @_ 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179" fontId="0" fillId="2" borderId="0" xfId="15" applyFont="1" applyFill="1" applyAlignment="1">
      <alignment/>
    </xf>
    <xf numFmtId="179" fontId="4" fillId="2" borderId="0" xfId="15" applyFont="1" applyFill="1" applyAlignment="1">
      <alignment/>
    </xf>
    <xf numFmtId="0" fontId="0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9" fontId="3" fillId="2" borderId="1" xfId="15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79" fontId="3" fillId="2" borderId="3" xfId="15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9" fontId="3" fillId="2" borderId="4" xfId="15" applyFont="1" applyFill="1" applyBorder="1" applyAlignment="1">
      <alignment horizontal="center"/>
    </xf>
    <xf numFmtId="0" fontId="0" fillId="2" borderId="5" xfId="0" applyFont="1" applyFill="1" applyBorder="1" applyAlignment="1">
      <alignment horizontal="left" indent="1"/>
    </xf>
    <xf numFmtId="179" fontId="0" fillId="2" borderId="6" xfId="15" applyFont="1" applyFill="1" applyBorder="1" applyAlignment="1">
      <alignment/>
    </xf>
    <xf numFmtId="0" fontId="0" fillId="2" borderId="6" xfId="0" applyFont="1" applyFill="1" applyBorder="1" applyAlignment="1">
      <alignment horizontal="left" indent="1"/>
    </xf>
    <xf numFmtId="179" fontId="0" fillId="2" borderId="7" xfId="15" applyFont="1" applyFill="1" applyBorder="1" applyAlignment="1">
      <alignment/>
    </xf>
    <xf numFmtId="182" fontId="0" fillId="2" borderId="0" xfId="0" applyNumberFormat="1" applyFont="1" applyFill="1" applyAlignment="1">
      <alignment/>
    </xf>
    <xf numFmtId="0" fontId="0" fillId="2" borderId="8" xfId="0" applyFont="1" applyFill="1" applyBorder="1" applyAlignment="1">
      <alignment horizontal="left" indent="1"/>
    </xf>
    <xf numFmtId="179" fontId="0" fillId="2" borderId="9" xfId="15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79" fontId="0" fillId="2" borderId="10" xfId="15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179" fontId="0" fillId="2" borderId="0" xfId="15" applyFont="1" applyFill="1" applyBorder="1" applyAlignment="1">
      <alignment/>
    </xf>
    <xf numFmtId="0" fontId="1" fillId="2" borderId="11" xfId="0" applyFont="1" applyFill="1" applyBorder="1" applyAlignment="1">
      <alignment/>
    </xf>
    <xf numFmtId="179" fontId="0" fillId="2" borderId="12" xfId="15" applyFont="1" applyFill="1" applyBorder="1" applyAlignment="1">
      <alignment/>
    </xf>
    <xf numFmtId="179" fontId="0" fillId="2" borderId="13" xfId="15" applyFont="1" applyFill="1" applyBorder="1" applyAlignment="1">
      <alignment/>
    </xf>
    <xf numFmtId="179" fontId="1" fillId="2" borderId="11" xfId="15" applyFont="1" applyFill="1" applyBorder="1" applyAlignment="1">
      <alignment horizontal="left"/>
    </xf>
    <xf numFmtId="43" fontId="0" fillId="2" borderId="1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9" fontId="1" fillId="2" borderId="0" xfId="15" applyFont="1" applyFill="1" applyBorder="1" applyAlignment="1">
      <alignment horizontal="left"/>
    </xf>
    <xf numFmtId="43" fontId="0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9"/>
  <sheetViews>
    <sheetView tabSelected="1" zoomScale="90" zoomScaleNormal="90" workbookViewId="0" topLeftCell="B1">
      <pane xSplit="2" topLeftCell="D2" activePane="topRight" state="frozen"/>
      <selection pane="topLeft" activeCell="B1" sqref="B1"/>
      <selection pane="topRight" activeCell="B1" sqref="B1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12.00390625" style="1" customWidth="1"/>
    <col min="4" max="4" width="9.7109375" style="3" customWidth="1"/>
    <col min="5" max="5" width="11.140625" style="3" bestFit="1" customWidth="1"/>
    <col min="6" max="6" width="9.7109375" style="3" customWidth="1"/>
    <col min="7" max="7" width="10.7109375" style="3" customWidth="1"/>
    <col min="8" max="17" width="9.7109375" style="3" customWidth="1"/>
    <col min="18" max="19" width="9.7109375" style="1" customWidth="1"/>
    <col min="20" max="20" width="12.7109375" style="1" customWidth="1"/>
    <col min="21" max="37" width="9.7109375" style="1" customWidth="1"/>
    <col min="38" max="16384" width="25.421875" style="1" customWidth="1"/>
  </cols>
  <sheetData>
    <row r="1" spans="3:32" ht="18">
      <c r="C1" s="2" t="s">
        <v>48</v>
      </c>
      <c r="K1" s="2" t="s">
        <v>49</v>
      </c>
      <c r="T1" s="2" t="s">
        <v>48</v>
      </c>
      <c r="U1" s="2"/>
      <c r="V1" s="3"/>
      <c r="W1" s="3"/>
      <c r="X1" s="3"/>
      <c r="Y1" s="3"/>
      <c r="Z1" s="3"/>
      <c r="AA1" s="3"/>
      <c r="AB1" s="3"/>
      <c r="AC1" s="2" t="s">
        <v>49</v>
      </c>
      <c r="AD1" s="3"/>
      <c r="AE1" s="3"/>
      <c r="AF1" s="3"/>
    </row>
    <row r="2" spans="3:32" ht="18">
      <c r="C2" s="2" t="s">
        <v>54</v>
      </c>
      <c r="D2" s="4" t="s">
        <v>56</v>
      </c>
      <c r="K2" s="2"/>
      <c r="T2" s="2" t="s">
        <v>54</v>
      </c>
      <c r="U2" s="4" t="s">
        <v>55</v>
      </c>
      <c r="V2" s="3"/>
      <c r="W2" s="3"/>
      <c r="X2" s="3"/>
      <c r="Y2" s="3"/>
      <c r="Z2" s="3"/>
      <c r="AA2" s="3"/>
      <c r="AB2" s="3"/>
      <c r="AC2" s="2"/>
      <c r="AD2" s="3"/>
      <c r="AE2" s="3"/>
      <c r="AF2" s="3"/>
    </row>
    <row r="3" ht="6.75" customHeight="1"/>
    <row r="4" spans="3:32" s="5" customFormat="1" ht="60" customHeight="1">
      <c r="C4" s="6" t="s">
        <v>46</v>
      </c>
      <c r="D4" s="7" t="s">
        <v>0</v>
      </c>
      <c r="E4" s="7"/>
      <c r="F4" s="7" t="s">
        <v>1</v>
      </c>
      <c r="G4" s="7"/>
      <c r="H4" s="7" t="s">
        <v>34</v>
      </c>
      <c r="I4" s="7"/>
      <c r="J4" s="7" t="s">
        <v>35</v>
      </c>
      <c r="K4" s="7"/>
      <c r="L4" s="7" t="s">
        <v>36</v>
      </c>
      <c r="M4" s="7"/>
      <c r="N4" s="7" t="s">
        <v>37</v>
      </c>
      <c r="O4" s="7"/>
      <c r="P4" s="7" t="s">
        <v>38</v>
      </c>
      <c r="Q4" s="7"/>
      <c r="R4" s="7" t="s">
        <v>39</v>
      </c>
      <c r="S4" s="7"/>
      <c r="T4" s="6" t="s">
        <v>46</v>
      </c>
      <c r="U4" s="7" t="s">
        <v>40</v>
      </c>
      <c r="V4" s="7"/>
      <c r="W4" s="7" t="s">
        <v>41</v>
      </c>
      <c r="X4" s="7"/>
      <c r="Y4" s="7" t="s">
        <v>42</v>
      </c>
      <c r="Z4" s="7"/>
      <c r="AA4" s="7" t="s">
        <v>43</v>
      </c>
      <c r="AB4" s="7"/>
      <c r="AC4" s="7" t="s">
        <v>44</v>
      </c>
      <c r="AD4" s="7"/>
      <c r="AE4" s="7" t="s">
        <v>45</v>
      </c>
      <c r="AF4" s="7"/>
    </row>
    <row r="5" spans="3:32" ht="12.75">
      <c r="C5" s="8" t="s">
        <v>53</v>
      </c>
      <c r="D5" s="9" t="s">
        <v>47</v>
      </c>
      <c r="E5" s="9" t="s">
        <v>2</v>
      </c>
      <c r="F5" s="9" t="s">
        <v>47</v>
      </c>
      <c r="G5" s="9" t="s">
        <v>2</v>
      </c>
      <c r="H5" s="9" t="s">
        <v>47</v>
      </c>
      <c r="I5" s="9" t="s">
        <v>2</v>
      </c>
      <c r="J5" s="9" t="s">
        <v>47</v>
      </c>
      <c r="K5" s="9" t="s">
        <v>2</v>
      </c>
      <c r="L5" s="9" t="s">
        <v>47</v>
      </c>
      <c r="M5" s="9" t="s">
        <v>2</v>
      </c>
      <c r="N5" s="9" t="s">
        <v>47</v>
      </c>
      <c r="O5" s="9" t="s">
        <v>2</v>
      </c>
      <c r="P5" s="9" t="s">
        <v>47</v>
      </c>
      <c r="Q5" s="9" t="s">
        <v>2</v>
      </c>
      <c r="R5" s="9" t="s">
        <v>47</v>
      </c>
      <c r="S5" s="9" t="s">
        <v>2</v>
      </c>
      <c r="T5" s="10" t="s">
        <v>53</v>
      </c>
      <c r="U5" s="9" t="s">
        <v>47</v>
      </c>
      <c r="V5" s="9" t="s">
        <v>2</v>
      </c>
      <c r="W5" s="9" t="s">
        <v>47</v>
      </c>
      <c r="X5" s="9" t="s">
        <v>2</v>
      </c>
      <c r="Y5" s="9" t="s">
        <v>47</v>
      </c>
      <c r="Z5" s="9" t="s">
        <v>2</v>
      </c>
      <c r="AA5" s="9" t="s">
        <v>47</v>
      </c>
      <c r="AB5" s="9" t="s">
        <v>2</v>
      </c>
      <c r="AC5" s="9" t="s">
        <v>47</v>
      </c>
      <c r="AD5" s="9" t="s">
        <v>2</v>
      </c>
      <c r="AE5" s="9" t="s">
        <v>47</v>
      </c>
      <c r="AF5" s="11" t="s">
        <v>2</v>
      </c>
    </row>
    <row r="6" spans="3:32" ht="12.75" customHeight="1">
      <c r="C6" s="12" t="s">
        <v>3</v>
      </c>
      <c r="D6" s="13">
        <f aca="true" t="shared" si="0" ref="D6:D11">E6/25</f>
        <v>38.32</v>
      </c>
      <c r="E6" s="13">
        <f>748+100+50+60</f>
        <v>958</v>
      </c>
      <c r="F6" s="13">
        <f>G6/25</f>
        <v>39.8528</v>
      </c>
      <c r="G6" s="13">
        <f>$E$6*1.04</f>
        <v>996.32</v>
      </c>
      <c r="H6" s="13">
        <f aca="true" t="shared" si="1" ref="H6:H36">I6/25</f>
        <v>42.15200000000001</v>
      </c>
      <c r="I6" s="13">
        <f>$E$6*1.1</f>
        <v>1053.8000000000002</v>
      </c>
      <c r="J6" s="13">
        <f>K6/25</f>
        <v>43.684799999999996</v>
      </c>
      <c r="K6" s="13">
        <f>$E$6*1.14</f>
        <v>1092.12</v>
      </c>
      <c r="L6" s="13">
        <f>M6/25</f>
        <v>45.21759999999999</v>
      </c>
      <c r="M6" s="13">
        <f>$E$6*1.18</f>
        <v>1130.4399999999998</v>
      </c>
      <c r="N6" s="13">
        <f>O6/25</f>
        <v>46.7504</v>
      </c>
      <c r="O6" s="13">
        <f>$E$6*1.22</f>
        <v>1168.76</v>
      </c>
      <c r="P6" s="13">
        <f>Q6/25</f>
        <v>48.283199999999994</v>
      </c>
      <c r="Q6" s="13">
        <f>$E$6*1.26</f>
        <v>1207.08</v>
      </c>
      <c r="R6" s="13">
        <f>S6/25</f>
        <v>49.816</v>
      </c>
      <c r="S6" s="13">
        <f>$E$6*1.3</f>
        <v>1245.4</v>
      </c>
      <c r="T6" s="14" t="s">
        <v>3</v>
      </c>
      <c r="U6" s="13">
        <f>V6/25</f>
        <v>38.32</v>
      </c>
      <c r="V6" s="13">
        <f>$E$6</f>
        <v>958</v>
      </c>
      <c r="W6" s="13">
        <f>X6/25</f>
        <v>39.8528</v>
      </c>
      <c r="X6" s="13">
        <f>$E$6*1.04</f>
        <v>996.32</v>
      </c>
      <c r="Y6" s="13">
        <f>Z6/25</f>
        <v>44.06799999999999</v>
      </c>
      <c r="Z6" s="13">
        <f>$E$6*1.15</f>
        <v>1101.6999999999998</v>
      </c>
      <c r="AA6" s="13">
        <f>AB6/25</f>
        <v>45.983999999999995</v>
      </c>
      <c r="AB6" s="13">
        <f>$E$6*1.2</f>
        <v>1149.6</v>
      </c>
      <c r="AC6" s="13">
        <f>AD6/25</f>
        <v>48.283199999999994</v>
      </c>
      <c r="AD6" s="13">
        <f>$E$6*1.26</f>
        <v>1207.08</v>
      </c>
      <c r="AE6" s="13">
        <f>AF6/25</f>
        <v>49.816</v>
      </c>
      <c r="AF6" s="15">
        <f>$E$6*1.3</f>
        <v>1245.4</v>
      </c>
    </row>
    <row r="7" spans="2:32" ht="12.75" customHeight="1">
      <c r="B7" s="16">
        <v>1.01</v>
      </c>
      <c r="C7" s="12" t="s">
        <v>4</v>
      </c>
      <c r="D7" s="13">
        <f t="shared" si="0"/>
        <v>38.7032</v>
      </c>
      <c r="E7" s="13">
        <f>E$6*$B7</f>
        <v>967.58</v>
      </c>
      <c r="F7" s="13">
        <f>G7/25</f>
        <v>40.251328</v>
      </c>
      <c r="G7" s="13">
        <f>G$6*$B7</f>
        <v>1006.2832000000001</v>
      </c>
      <c r="H7" s="13">
        <f t="shared" si="1"/>
        <v>42.57352000000001</v>
      </c>
      <c r="I7" s="13">
        <f>I$6*$B7</f>
        <v>1064.3380000000002</v>
      </c>
      <c r="J7" s="13">
        <f>K7/25</f>
        <v>44.12164799999999</v>
      </c>
      <c r="K7" s="13">
        <f>K$6*$B7</f>
        <v>1103.0412</v>
      </c>
      <c r="L7" s="13">
        <f>M7/25</f>
        <v>45.66977599999999</v>
      </c>
      <c r="M7" s="13">
        <f>M$6*$B7</f>
        <v>1141.7443999999998</v>
      </c>
      <c r="N7" s="13">
        <f>O7/25</f>
        <v>47.217904</v>
      </c>
      <c r="O7" s="13">
        <f>O$6*$B7</f>
        <v>1180.4476</v>
      </c>
      <c r="P7" s="13">
        <f>Q7/25</f>
        <v>48.766031999999996</v>
      </c>
      <c r="Q7" s="13">
        <f>Q$6*$B7</f>
        <v>1219.1508</v>
      </c>
      <c r="R7" s="13">
        <f>S7/25</f>
        <v>50.31416</v>
      </c>
      <c r="S7" s="13">
        <f>S$6*$B7</f>
        <v>1257.854</v>
      </c>
      <c r="T7" s="14" t="s">
        <v>4</v>
      </c>
      <c r="U7" s="13">
        <f>V7/25</f>
        <v>38.7032</v>
      </c>
      <c r="V7" s="13">
        <f>V$6*$B7</f>
        <v>967.58</v>
      </c>
      <c r="W7" s="13">
        <f>X7/25</f>
        <v>40.251328</v>
      </c>
      <c r="X7" s="13">
        <f>X$6*$B7</f>
        <v>1006.2832000000001</v>
      </c>
      <c r="Y7" s="13">
        <f>Z7/25</f>
        <v>44.50868</v>
      </c>
      <c r="Z7" s="13">
        <f>Z$6*$B7</f>
        <v>1112.7169999999999</v>
      </c>
      <c r="AA7" s="13">
        <f>AB7/25</f>
        <v>46.44384</v>
      </c>
      <c r="AB7" s="13">
        <f>AB$6*$B7</f>
        <v>1161.096</v>
      </c>
      <c r="AC7" s="13">
        <f>AD7/25</f>
        <v>48.766031999999996</v>
      </c>
      <c r="AD7" s="13">
        <f>AD$6*$B7</f>
        <v>1219.1508</v>
      </c>
      <c r="AE7" s="13">
        <f>AF7/25</f>
        <v>50.31416</v>
      </c>
      <c r="AF7" s="15">
        <f>AF$6*$B7</f>
        <v>1257.854</v>
      </c>
    </row>
    <row r="8" spans="2:32" ht="12.75" customHeight="1">
      <c r="B8" s="16">
        <v>1.02</v>
      </c>
      <c r="C8" s="12" t="s">
        <v>5</v>
      </c>
      <c r="D8" s="13">
        <f t="shared" si="0"/>
        <v>39.0864</v>
      </c>
      <c r="E8" s="13">
        <f aca="true" t="shared" si="2" ref="E8:E36">E$6*$B8</f>
        <v>977.16</v>
      </c>
      <c r="F8" s="13">
        <f>G8/25</f>
        <v>40.64985600000001</v>
      </c>
      <c r="G8" s="13">
        <f>G$6*$B8</f>
        <v>1016.2464000000001</v>
      </c>
      <c r="H8" s="13">
        <f t="shared" si="1"/>
        <v>42.99504000000001</v>
      </c>
      <c r="I8" s="13">
        <f aca="true" t="shared" si="3" ref="I8:I36">I$6*$B8</f>
        <v>1074.8760000000002</v>
      </c>
      <c r="J8" s="13">
        <f aca="true" t="shared" si="4" ref="J8:J36">K8/25</f>
        <v>44.558496</v>
      </c>
      <c r="K8" s="13">
        <f aca="true" t="shared" si="5" ref="K8:K36">K$6*$B8</f>
        <v>1113.9624</v>
      </c>
      <c r="L8" s="13">
        <f aca="true" t="shared" si="6" ref="L8:L36">M8/25</f>
        <v>46.12195199999999</v>
      </c>
      <c r="M8" s="13">
        <f aca="true" t="shared" si="7" ref="M8:M36">M$6*$B8</f>
        <v>1153.0487999999998</v>
      </c>
      <c r="N8" s="13">
        <f aca="true" t="shared" si="8" ref="N8:N36">O8/25</f>
        <v>47.685407999999995</v>
      </c>
      <c r="O8" s="13">
        <f aca="true" t="shared" si="9" ref="O8:O36">O$6*$B8</f>
        <v>1192.1352</v>
      </c>
      <c r="P8" s="13">
        <f aca="true" t="shared" si="10" ref="P8:P36">Q8/25</f>
        <v>49.248864</v>
      </c>
      <c r="Q8" s="13">
        <f aca="true" t="shared" si="11" ref="Q8:Q36">Q$6*$B8</f>
        <v>1231.2215999999999</v>
      </c>
      <c r="R8" s="13">
        <f aca="true" t="shared" si="12" ref="R8:R36">S8/25</f>
        <v>50.81232000000001</v>
      </c>
      <c r="S8" s="13">
        <f aca="true" t="shared" si="13" ref="S8:S36">S$6*$B8</f>
        <v>1270.3080000000002</v>
      </c>
      <c r="T8" s="14" t="s">
        <v>5</v>
      </c>
      <c r="U8" s="13">
        <f aca="true" t="shared" si="14" ref="U8:U36">V8/25</f>
        <v>39.0864</v>
      </c>
      <c r="V8" s="13">
        <f aca="true" t="shared" si="15" ref="V8:V36">V$6*$B8</f>
        <v>977.16</v>
      </c>
      <c r="W8" s="13">
        <f aca="true" t="shared" si="16" ref="W8:W36">X8/25</f>
        <v>40.64985600000001</v>
      </c>
      <c r="X8" s="13">
        <f aca="true" t="shared" si="17" ref="X8:X36">X$6*$B8</f>
        <v>1016.2464000000001</v>
      </c>
      <c r="Y8" s="13">
        <f aca="true" t="shared" si="18" ref="Y8:Y36">Z8/25</f>
        <v>44.94936</v>
      </c>
      <c r="Z8" s="13">
        <f aca="true" t="shared" si="19" ref="Z8:Z36">Z$6*$B8</f>
        <v>1123.734</v>
      </c>
      <c r="AA8" s="13">
        <f aca="true" t="shared" si="20" ref="AA8:AA36">AB8/25</f>
        <v>46.903679999999994</v>
      </c>
      <c r="AB8" s="13">
        <f aca="true" t="shared" si="21" ref="AB8:AB36">AB$6*$B8</f>
        <v>1172.5919999999999</v>
      </c>
      <c r="AC8" s="13">
        <f aca="true" t="shared" si="22" ref="AC8:AC36">AD8/25</f>
        <v>49.248864</v>
      </c>
      <c r="AD8" s="13">
        <f aca="true" t="shared" si="23" ref="AD8:AD36">AD$6*$B8</f>
        <v>1231.2215999999999</v>
      </c>
      <c r="AE8" s="13">
        <f aca="true" t="shared" si="24" ref="AE8:AE36">AF8/25</f>
        <v>50.81232000000001</v>
      </c>
      <c r="AF8" s="15">
        <f aca="true" t="shared" si="25" ref="AF8:AF36">AF$6*$B8</f>
        <v>1270.3080000000002</v>
      </c>
    </row>
    <row r="9" spans="2:32" ht="12.75" customHeight="1">
      <c r="B9" s="16">
        <v>1.03</v>
      </c>
      <c r="C9" s="12" t="s">
        <v>6</v>
      </c>
      <c r="D9" s="13">
        <f t="shared" si="0"/>
        <v>39.4696</v>
      </c>
      <c r="E9" s="13">
        <f t="shared" si="2"/>
        <v>986.74</v>
      </c>
      <c r="F9" s="13">
        <f>G9/25</f>
        <v>41.048384000000006</v>
      </c>
      <c r="G9" s="13">
        <f>G$6*$B9</f>
        <v>1026.2096000000001</v>
      </c>
      <c r="H9" s="13">
        <f t="shared" si="1"/>
        <v>43.41656000000001</v>
      </c>
      <c r="I9" s="13">
        <f t="shared" si="3"/>
        <v>1085.4140000000002</v>
      </c>
      <c r="J9" s="13">
        <f t="shared" si="4"/>
        <v>44.995343999999996</v>
      </c>
      <c r="K9" s="13">
        <f t="shared" si="5"/>
        <v>1124.8836</v>
      </c>
      <c r="L9" s="13">
        <f t="shared" si="6"/>
        <v>46.574127999999995</v>
      </c>
      <c r="M9" s="13">
        <f t="shared" si="7"/>
        <v>1164.3531999999998</v>
      </c>
      <c r="N9" s="13">
        <f t="shared" si="8"/>
        <v>48.15291199999999</v>
      </c>
      <c r="O9" s="13">
        <f t="shared" si="9"/>
        <v>1203.8228</v>
      </c>
      <c r="P9" s="13">
        <f t="shared" si="10"/>
        <v>49.731696</v>
      </c>
      <c r="Q9" s="13">
        <f t="shared" si="11"/>
        <v>1243.2924</v>
      </c>
      <c r="R9" s="13">
        <f t="shared" si="12"/>
        <v>51.310480000000005</v>
      </c>
      <c r="S9" s="13">
        <f t="shared" si="13"/>
        <v>1282.7620000000002</v>
      </c>
      <c r="T9" s="14" t="s">
        <v>6</v>
      </c>
      <c r="U9" s="13">
        <f t="shared" si="14"/>
        <v>39.4696</v>
      </c>
      <c r="V9" s="13">
        <f t="shared" si="15"/>
        <v>986.74</v>
      </c>
      <c r="W9" s="13">
        <f t="shared" si="16"/>
        <v>41.048384000000006</v>
      </c>
      <c r="X9" s="13">
        <f t="shared" si="17"/>
        <v>1026.2096000000001</v>
      </c>
      <c r="Y9" s="13">
        <f t="shared" si="18"/>
        <v>45.39003999999999</v>
      </c>
      <c r="Z9" s="13">
        <f t="shared" si="19"/>
        <v>1134.7509999999997</v>
      </c>
      <c r="AA9" s="13">
        <f t="shared" si="20"/>
        <v>47.36352</v>
      </c>
      <c r="AB9" s="13">
        <f t="shared" si="21"/>
        <v>1184.088</v>
      </c>
      <c r="AC9" s="13">
        <f t="shared" si="22"/>
        <v>49.731696</v>
      </c>
      <c r="AD9" s="13">
        <f t="shared" si="23"/>
        <v>1243.2924</v>
      </c>
      <c r="AE9" s="13">
        <f t="shared" si="24"/>
        <v>51.310480000000005</v>
      </c>
      <c r="AF9" s="15">
        <f t="shared" si="25"/>
        <v>1282.7620000000002</v>
      </c>
    </row>
    <row r="10" spans="2:32" ht="12.75" customHeight="1">
      <c r="B10" s="16">
        <v>1.04</v>
      </c>
      <c r="C10" s="12" t="s">
        <v>7</v>
      </c>
      <c r="D10" s="13">
        <f t="shared" si="0"/>
        <v>39.8528</v>
      </c>
      <c r="E10" s="13">
        <f t="shared" si="2"/>
        <v>996.32</v>
      </c>
      <c r="F10" s="13">
        <f aca="true" t="shared" si="26" ref="F10:F36">G10/25</f>
        <v>41.446912000000005</v>
      </c>
      <c r="G10" s="13">
        <f aca="true" t="shared" si="27" ref="G10:G36">G$6*$B10</f>
        <v>1036.1728</v>
      </c>
      <c r="H10" s="13">
        <f t="shared" si="1"/>
        <v>43.83808000000001</v>
      </c>
      <c r="I10" s="13">
        <f t="shared" si="3"/>
        <v>1095.9520000000002</v>
      </c>
      <c r="J10" s="13">
        <f t="shared" si="4"/>
        <v>45.43219199999999</v>
      </c>
      <c r="K10" s="13">
        <f t="shared" si="5"/>
        <v>1135.8048</v>
      </c>
      <c r="L10" s="13">
        <f t="shared" si="6"/>
        <v>47.02630399999999</v>
      </c>
      <c r="M10" s="13">
        <f t="shared" si="7"/>
        <v>1175.6575999999998</v>
      </c>
      <c r="N10" s="13">
        <f t="shared" si="8"/>
        <v>48.620416000000006</v>
      </c>
      <c r="O10" s="13">
        <f t="shared" si="9"/>
        <v>1215.5104000000001</v>
      </c>
      <c r="P10" s="13">
        <f t="shared" si="10"/>
        <v>50.214528</v>
      </c>
      <c r="Q10" s="13">
        <f t="shared" si="11"/>
        <v>1255.3632</v>
      </c>
      <c r="R10" s="13">
        <f t="shared" si="12"/>
        <v>51.808640000000004</v>
      </c>
      <c r="S10" s="13">
        <f t="shared" si="13"/>
        <v>1295.2160000000001</v>
      </c>
      <c r="T10" s="14" t="s">
        <v>7</v>
      </c>
      <c r="U10" s="13">
        <f t="shared" si="14"/>
        <v>39.8528</v>
      </c>
      <c r="V10" s="13">
        <f t="shared" si="15"/>
        <v>996.32</v>
      </c>
      <c r="W10" s="13">
        <f t="shared" si="16"/>
        <v>41.446912000000005</v>
      </c>
      <c r="X10" s="13">
        <f t="shared" si="17"/>
        <v>1036.1728</v>
      </c>
      <c r="Y10" s="13">
        <f t="shared" si="18"/>
        <v>45.83071999999999</v>
      </c>
      <c r="Z10" s="13">
        <f t="shared" si="19"/>
        <v>1145.7679999999998</v>
      </c>
      <c r="AA10" s="13">
        <f t="shared" si="20"/>
        <v>47.823359999999994</v>
      </c>
      <c r="AB10" s="13">
        <f t="shared" si="21"/>
        <v>1195.5839999999998</v>
      </c>
      <c r="AC10" s="13">
        <f t="shared" si="22"/>
        <v>50.214528</v>
      </c>
      <c r="AD10" s="13">
        <f t="shared" si="23"/>
        <v>1255.3632</v>
      </c>
      <c r="AE10" s="13">
        <f t="shared" si="24"/>
        <v>51.808640000000004</v>
      </c>
      <c r="AF10" s="15">
        <f t="shared" si="25"/>
        <v>1295.2160000000001</v>
      </c>
    </row>
    <row r="11" spans="2:32" ht="12.75" customHeight="1">
      <c r="B11" s="16">
        <v>1.05</v>
      </c>
      <c r="C11" s="12" t="s">
        <v>8</v>
      </c>
      <c r="D11" s="13">
        <f t="shared" si="0"/>
        <v>40.236000000000004</v>
      </c>
      <c r="E11" s="13">
        <f t="shared" si="2"/>
        <v>1005.9000000000001</v>
      </c>
      <c r="F11" s="13">
        <f t="shared" si="26"/>
        <v>41.84544000000001</v>
      </c>
      <c r="G11" s="13">
        <f t="shared" si="27"/>
        <v>1046.1360000000002</v>
      </c>
      <c r="H11" s="13">
        <f t="shared" si="1"/>
        <v>44.259600000000006</v>
      </c>
      <c r="I11" s="13">
        <f t="shared" si="3"/>
        <v>1106.4900000000002</v>
      </c>
      <c r="J11" s="13">
        <f t="shared" si="4"/>
        <v>45.86904</v>
      </c>
      <c r="K11" s="13">
        <f t="shared" si="5"/>
        <v>1146.7259999999999</v>
      </c>
      <c r="L11" s="13">
        <f t="shared" si="6"/>
        <v>47.47847999999999</v>
      </c>
      <c r="M11" s="13">
        <f t="shared" si="7"/>
        <v>1186.9619999999998</v>
      </c>
      <c r="N11" s="13">
        <f t="shared" si="8"/>
        <v>49.087920000000004</v>
      </c>
      <c r="O11" s="13">
        <f t="shared" si="9"/>
        <v>1227.198</v>
      </c>
      <c r="P11" s="13">
        <f t="shared" si="10"/>
        <v>50.697359999999996</v>
      </c>
      <c r="Q11" s="13">
        <f t="shared" si="11"/>
        <v>1267.434</v>
      </c>
      <c r="R11" s="13">
        <f t="shared" si="12"/>
        <v>52.3068</v>
      </c>
      <c r="S11" s="13">
        <f t="shared" si="13"/>
        <v>1307.67</v>
      </c>
      <c r="T11" s="14" t="s">
        <v>8</v>
      </c>
      <c r="U11" s="13">
        <f t="shared" si="14"/>
        <v>40.236000000000004</v>
      </c>
      <c r="V11" s="13">
        <f t="shared" si="15"/>
        <v>1005.9000000000001</v>
      </c>
      <c r="W11" s="13">
        <f t="shared" si="16"/>
        <v>41.84544000000001</v>
      </c>
      <c r="X11" s="13">
        <f t="shared" si="17"/>
        <v>1046.1360000000002</v>
      </c>
      <c r="Y11" s="13">
        <f t="shared" si="18"/>
        <v>46.27139999999999</v>
      </c>
      <c r="Z11" s="13">
        <f t="shared" si="19"/>
        <v>1156.7849999999999</v>
      </c>
      <c r="AA11" s="13">
        <f t="shared" si="20"/>
        <v>48.283199999999994</v>
      </c>
      <c r="AB11" s="13">
        <f t="shared" si="21"/>
        <v>1207.08</v>
      </c>
      <c r="AC11" s="13">
        <f t="shared" si="22"/>
        <v>50.697359999999996</v>
      </c>
      <c r="AD11" s="13">
        <f t="shared" si="23"/>
        <v>1267.434</v>
      </c>
      <c r="AE11" s="13">
        <f t="shared" si="24"/>
        <v>52.3068</v>
      </c>
      <c r="AF11" s="15">
        <f t="shared" si="25"/>
        <v>1307.67</v>
      </c>
    </row>
    <row r="12" spans="2:32" ht="12.75" customHeight="1">
      <c r="B12" s="16">
        <v>1.06</v>
      </c>
      <c r="C12" s="12" t="s">
        <v>9</v>
      </c>
      <c r="D12" s="13">
        <f aca="true" t="shared" si="28" ref="D12:D36">E12/25</f>
        <v>40.6192</v>
      </c>
      <c r="E12" s="13">
        <f t="shared" si="2"/>
        <v>1015.48</v>
      </c>
      <c r="F12" s="13">
        <f t="shared" si="26"/>
        <v>42.243968</v>
      </c>
      <c r="G12" s="13">
        <f t="shared" si="27"/>
        <v>1056.0992</v>
      </c>
      <c r="H12" s="13">
        <f t="shared" si="1"/>
        <v>44.68112000000001</v>
      </c>
      <c r="I12" s="13">
        <f t="shared" si="3"/>
        <v>1117.0280000000002</v>
      </c>
      <c r="J12" s="13">
        <f t="shared" si="4"/>
        <v>46.305887999999996</v>
      </c>
      <c r="K12" s="13">
        <f t="shared" si="5"/>
        <v>1157.6471999999999</v>
      </c>
      <c r="L12" s="13">
        <f t="shared" si="6"/>
        <v>47.930656</v>
      </c>
      <c r="M12" s="13">
        <f t="shared" si="7"/>
        <v>1198.2664</v>
      </c>
      <c r="N12" s="13">
        <f t="shared" si="8"/>
        <v>49.555424</v>
      </c>
      <c r="O12" s="13">
        <f t="shared" si="9"/>
        <v>1238.8856</v>
      </c>
      <c r="P12" s="13">
        <f t="shared" si="10"/>
        <v>51.180192</v>
      </c>
      <c r="Q12" s="13">
        <f t="shared" si="11"/>
        <v>1279.5048</v>
      </c>
      <c r="R12" s="13">
        <f t="shared" si="12"/>
        <v>52.80496000000001</v>
      </c>
      <c r="S12" s="13">
        <f t="shared" si="13"/>
        <v>1320.1240000000003</v>
      </c>
      <c r="T12" s="14" t="s">
        <v>9</v>
      </c>
      <c r="U12" s="13">
        <f t="shared" si="14"/>
        <v>40.6192</v>
      </c>
      <c r="V12" s="13">
        <f t="shared" si="15"/>
        <v>1015.48</v>
      </c>
      <c r="W12" s="13">
        <f t="shared" si="16"/>
        <v>42.243968</v>
      </c>
      <c r="X12" s="13">
        <f t="shared" si="17"/>
        <v>1056.0992</v>
      </c>
      <c r="Y12" s="13">
        <f t="shared" si="18"/>
        <v>46.71207999999999</v>
      </c>
      <c r="Z12" s="13">
        <f t="shared" si="19"/>
        <v>1167.802</v>
      </c>
      <c r="AA12" s="13">
        <f t="shared" si="20"/>
        <v>48.74304</v>
      </c>
      <c r="AB12" s="13">
        <f t="shared" si="21"/>
        <v>1218.576</v>
      </c>
      <c r="AC12" s="13">
        <f t="shared" si="22"/>
        <v>51.180192</v>
      </c>
      <c r="AD12" s="13">
        <f t="shared" si="23"/>
        <v>1279.5048</v>
      </c>
      <c r="AE12" s="13">
        <f t="shared" si="24"/>
        <v>52.80496000000001</v>
      </c>
      <c r="AF12" s="15">
        <f t="shared" si="25"/>
        <v>1320.1240000000003</v>
      </c>
    </row>
    <row r="13" spans="2:32" ht="12.75" customHeight="1">
      <c r="B13" s="16">
        <v>1.07</v>
      </c>
      <c r="C13" s="12" t="s">
        <v>10</v>
      </c>
      <c r="D13" s="13">
        <f t="shared" si="28"/>
        <v>41.00240000000001</v>
      </c>
      <c r="E13" s="13">
        <f t="shared" si="2"/>
        <v>1025.0600000000002</v>
      </c>
      <c r="F13" s="13">
        <f t="shared" si="26"/>
        <v>42.642496</v>
      </c>
      <c r="G13" s="13">
        <f t="shared" si="27"/>
        <v>1066.0624</v>
      </c>
      <c r="H13" s="13">
        <f t="shared" si="1"/>
        <v>45.10264000000001</v>
      </c>
      <c r="I13" s="13">
        <f t="shared" si="3"/>
        <v>1127.5660000000003</v>
      </c>
      <c r="J13" s="13">
        <f t="shared" si="4"/>
        <v>46.742735999999994</v>
      </c>
      <c r="K13" s="13">
        <f t="shared" si="5"/>
        <v>1168.5683999999999</v>
      </c>
      <c r="L13" s="13">
        <f t="shared" si="6"/>
        <v>48.382832</v>
      </c>
      <c r="M13" s="13">
        <f t="shared" si="7"/>
        <v>1209.5708</v>
      </c>
      <c r="N13" s="13">
        <f t="shared" si="8"/>
        <v>50.022928</v>
      </c>
      <c r="O13" s="13">
        <f t="shared" si="9"/>
        <v>1250.5732</v>
      </c>
      <c r="P13" s="13">
        <f t="shared" si="10"/>
        <v>51.66302399999999</v>
      </c>
      <c r="Q13" s="13">
        <f t="shared" si="11"/>
        <v>1291.5756</v>
      </c>
      <c r="R13" s="13">
        <f t="shared" si="12"/>
        <v>53.30312000000001</v>
      </c>
      <c r="S13" s="13">
        <f t="shared" si="13"/>
        <v>1332.5780000000002</v>
      </c>
      <c r="T13" s="14" t="s">
        <v>10</v>
      </c>
      <c r="U13" s="13">
        <f t="shared" si="14"/>
        <v>41.00240000000001</v>
      </c>
      <c r="V13" s="13">
        <f t="shared" si="15"/>
        <v>1025.0600000000002</v>
      </c>
      <c r="W13" s="13">
        <f t="shared" si="16"/>
        <v>42.642496</v>
      </c>
      <c r="X13" s="13">
        <f t="shared" si="17"/>
        <v>1066.0624</v>
      </c>
      <c r="Y13" s="13">
        <f t="shared" si="18"/>
        <v>47.15276</v>
      </c>
      <c r="Z13" s="13">
        <f t="shared" si="19"/>
        <v>1178.819</v>
      </c>
      <c r="AA13" s="13">
        <f t="shared" si="20"/>
        <v>49.20287999999999</v>
      </c>
      <c r="AB13" s="13">
        <f t="shared" si="21"/>
        <v>1230.072</v>
      </c>
      <c r="AC13" s="13">
        <f t="shared" si="22"/>
        <v>51.66302399999999</v>
      </c>
      <c r="AD13" s="13">
        <f t="shared" si="23"/>
        <v>1291.5756</v>
      </c>
      <c r="AE13" s="13">
        <f t="shared" si="24"/>
        <v>53.30312000000001</v>
      </c>
      <c r="AF13" s="15">
        <f t="shared" si="25"/>
        <v>1332.5780000000002</v>
      </c>
    </row>
    <row r="14" spans="2:32" ht="12.75" customHeight="1">
      <c r="B14" s="16">
        <v>1.08</v>
      </c>
      <c r="C14" s="12" t="s">
        <v>11</v>
      </c>
      <c r="D14" s="13">
        <f t="shared" si="28"/>
        <v>41.385600000000004</v>
      </c>
      <c r="E14" s="13">
        <f t="shared" si="2"/>
        <v>1034.64</v>
      </c>
      <c r="F14" s="13">
        <f t="shared" si="26"/>
        <v>43.04102400000001</v>
      </c>
      <c r="G14" s="13">
        <f t="shared" si="27"/>
        <v>1076.0256000000002</v>
      </c>
      <c r="H14" s="13">
        <f t="shared" si="1"/>
        <v>45.52416000000001</v>
      </c>
      <c r="I14" s="13">
        <f t="shared" si="3"/>
        <v>1138.1040000000003</v>
      </c>
      <c r="J14" s="13">
        <f t="shared" si="4"/>
        <v>47.179584</v>
      </c>
      <c r="K14" s="13">
        <f t="shared" si="5"/>
        <v>1179.4895999999999</v>
      </c>
      <c r="L14" s="13">
        <f t="shared" si="6"/>
        <v>48.835007999999995</v>
      </c>
      <c r="M14" s="13">
        <f t="shared" si="7"/>
        <v>1220.8752</v>
      </c>
      <c r="N14" s="13">
        <f t="shared" si="8"/>
        <v>50.490432</v>
      </c>
      <c r="O14" s="13">
        <f t="shared" si="9"/>
        <v>1262.2608</v>
      </c>
      <c r="P14" s="13">
        <f t="shared" si="10"/>
        <v>52.145856</v>
      </c>
      <c r="Q14" s="13">
        <f t="shared" si="11"/>
        <v>1303.6464</v>
      </c>
      <c r="R14" s="13">
        <f t="shared" si="12"/>
        <v>53.801280000000006</v>
      </c>
      <c r="S14" s="13">
        <f t="shared" si="13"/>
        <v>1345.0320000000002</v>
      </c>
      <c r="T14" s="14" t="s">
        <v>11</v>
      </c>
      <c r="U14" s="13">
        <f t="shared" si="14"/>
        <v>41.385600000000004</v>
      </c>
      <c r="V14" s="13">
        <f t="shared" si="15"/>
        <v>1034.64</v>
      </c>
      <c r="W14" s="13">
        <f t="shared" si="16"/>
        <v>43.04102400000001</v>
      </c>
      <c r="X14" s="13">
        <f t="shared" si="17"/>
        <v>1076.0256000000002</v>
      </c>
      <c r="Y14" s="13">
        <f t="shared" si="18"/>
        <v>47.593439999999994</v>
      </c>
      <c r="Z14" s="13">
        <f t="shared" si="19"/>
        <v>1189.8359999999998</v>
      </c>
      <c r="AA14" s="13">
        <f t="shared" si="20"/>
        <v>49.66272</v>
      </c>
      <c r="AB14" s="13">
        <f t="shared" si="21"/>
        <v>1241.568</v>
      </c>
      <c r="AC14" s="13">
        <f t="shared" si="22"/>
        <v>52.145856</v>
      </c>
      <c r="AD14" s="13">
        <f t="shared" si="23"/>
        <v>1303.6464</v>
      </c>
      <c r="AE14" s="13">
        <f t="shared" si="24"/>
        <v>53.801280000000006</v>
      </c>
      <c r="AF14" s="15">
        <f t="shared" si="25"/>
        <v>1345.0320000000002</v>
      </c>
    </row>
    <row r="15" spans="2:32" ht="12.75" customHeight="1">
      <c r="B15" s="16">
        <v>1.09</v>
      </c>
      <c r="C15" s="12" t="s">
        <v>12</v>
      </c>
      <c r="D15" s="13">
        <f t="shared" si="28"/>
        <v>41.7688</v>
      </c>
      <c r="E15" s="13">
        <f t="shared" si="2"/>
        <v>1044.22</v>
      </c>
      <c r="F15" s="13">
        <f t="shared" si="26"/>
        <v>43.439552000000006</v>
      </c>
      <c r="G15" s="13">
        <f t="shared" si="27"/>
        <v>1085.9888</v>
      </c>
      <c r="H15" s="13">
        <f t="shared" si="1"/>
        <v>45.94568000000001</v>
      </c>
      <c r="I15" s="13">
        <f t="shared" si="3"/>
        <v>1148.6420000000003</v>
      </c>
      <c r="J15" s="13">
        <f t="shared" si="4"/>
        <v>47.616431999999996</v>
      </c>
      <c r="K15" s="13">
        <f t="shared" si="5"/>
        <v>1190.4107999999999</v>
      </c>
      <c r="L15" s="13">
        <f t="shared" si="6"/>
        <v>49.287183999999996</v>
      </c>
      <c r="M15" s="13">
        <f t="shared" si="7"/>
        <v>1232.1796</v>
      </c>
      <c r="N15" s="13">
        <f t="shared" si="8"/>
        <v>50.957936</v>
      </c>
      <c r="O15" s="13">
        <f t="shared" si="9"/>
        <v>1273.9484</v>
      </c>
      <c r="P15" s="13">
        <f t="shared" si="10"/>
        <v>52.628688000000004</v>
      </c>
      <c r="Q15" s="13">
        <f t="shared" si="11"/>
        <v>1315.7172</v>
      </c>
      <c r="R15" s="13">
        <f t="shared" si="12"/>
        <v>54.299440000000004</v>
      </c>
      <c r="S15" s="13">
        <f t="shared" si="13"/>
        <v>1357.486</v>
      </c>
      <c r="T15" s="14" t="s">
        <v>12</v>
      </c>
      <c r="U15" s="13">
        <f t="shared" si="14"/>
        <v>41.7688</v>
      </c>
      <c r="V15" s="13">
        <f t="shared" si="15"/>
        <v>1044.22</v>
      </c>
      <c r="W15" s="13">
        <f t="shared" si="16"/>
        <v>43.439552000000006</v>
      </c>
      <c r="X15" s="13">
        <f t="shared" si="17"/>
        <v>1085.9888</v>
      </c>
      <c r="Y15" s="13">
        <f t="shared" si="18"/>
        <v>48.034119999999994</v>
      </c>
      <c r="Z15" s="13">
        <f t="shared" si="19"/>
        <v>1200.8529999999998</v>
      </c>
      <c r="AA15" s="13">
        <f t="shared" si="20"/>
        <v>50.12256</v>
      </c>
      <c r="AB15" s="13">
        <f t="shared" si="21"/>
        <v>1253.064</v>
      </c>
      <c r="AC15" s="13">
        <f t="shared" si="22"/>
        <v>52.628688000000004</v>
      </c>
      <c r="AD15" s="13">
        <f t="shared" si="23"/>
        <v>1315.7172</v>
      </c>
      <c r="AE15" s="13">
        <f t="shared" si="24"/>
        <v>54.299440000000004</v>
      </c>
      <c r="AF15" s="15">
        <f t="shared" si="25"/>
        <v>1357.486</v>
      </c>
    </row>
    <row r="16" spans="2:32" ht="12.75" customHeight="1">
      <c r="B16" s="16">
        <v>1.1</v>
      </c>
      <c r="C16" s="12" t="s">
        <v>13</v>
      </c>
      <c r="D16" s="13">
        <f t="shared" si="28"/>
        <v>42.15200000000001</v>
      </c>
      <c r="E16" s="13">
        <f t="shared" si="2"/>
        <v>1053.8000000000002</v>
      </c>
      <c r="F16" s="13">
        <f t="shared" si="26"/>
        <v>43.83808000000001</v>
      </c>
      <c r="G16" s="13">
        <f t="shared" si="27"/>
        <v>1095.9520000000002</v>
      </c>
      <c r="H16" s="13">
        <f t="shared" si="1"/>
        <v>46.36720000000001</v>
      </c>
      <c r="I16" s="13">
        <f t="shared" si="3"/>
        <v>1159.1800000000003</v>
      </c>
      <c r="J16" s="13">
        <f t="shared" si="4"/>
        <v>48.053279999999994</v>
      </c>
      <c r="K16" s="13">
        <f t="shared" si="5"/>
        <v>1201.3319999999999</v>
      </c>
      <c r="L16" s="13">
        <f t="shared" si="6"/>
        <v>49.73936</v>
      </c>
      <c r="M16" s="13">
        <f t="shared" si="7"/>
        <v>1243.484</v>
      </c>
      <c r="N16" s="13">
        <f t="shared" si="8"/>
        <v>51.42544000000001</v>
      </c>
      <c r="O16" s="13">
        <f t="shared" si="9"/>
        <v>1285.6360000000002</v>
      </c>
      <c r="P16" s="13">
        <f t="shared" si="10"/>
        <v>53.11152</v>
      </c>
      <c r="Q16" s="13">
        <f t="shared" si="11"/>
        <v>1327.788</v>
      </c>
      <c r="R16" s="13">
        <f t="shared" si="12"/>
        <v>54.79760000000001</v>
      </c>
      <c r="S16" s="13">
        <f t="shared" si="13"/>
        <v>1369.9400000000003</v>
      </c>
      <c r="T16" s="14" t="s">
        <v>13</v>
      </c>
      <c r="U16" s="13">
        <f t="shared" si="14"/>
        <v>42.15200000000001</v>
      </c>
      <c r="V16" s="13">
        <f t="shared" si="15"/>
        <v>1053.8000000000002</v>
      </c>
      <c r="W16" s="13">
        <f t="shared" si="16"/>
        <v>43.83808000000001</v>
      </c>
      <c r="X16" s="13">
        <f t="shared" si="17"/>
        <v>1095.9520000000002</v>
      </c>
      <c r="Y16" s="13">
        <f t="shared" si="18"/>
        <v>48.474799999999995</v>
      </c>
      <c r="Z16" s="13">
        <f t="shared" si="19"/>
        <v>1211.87</v>
      </c>
      <c r="AA16" s="13">
        <f t="shared" si="20"/>
        <v>50.5824</v>
      </c>
      <c r="AB16" s="13">
        <f t="shared" si="21"/>
        <v>1264.56</v>
      </c>
      <c r="AC16" s="13">
        <f t="shared" si="22"/>
        <v>53.11152</v>
      </c>
      <c r="AD16" s="13">
        <f t="shared" si="23"/>
        <v>1327.788</v>
      </c>
      <c r="AE16" s="13">
        <f t="shared" si="24"/>
        <v>54.79760000000001</v>
      </c>
      <c r="AF16" s="15">
        <f t="shared" si="25"/>
        <v>1369.9400000000003</v>
      </c>
    </row>
    <row r="17" spans="2:32" ht="12.75" customHeight="1">
      <c r="B17" s="16">
        <v>1.11</v>
      </c>
      <c r="C17" s="12" t="s">
        <v>14</v>
      </c>
      <c r="D17" s="13">
        <f t="shared" si="28"/>
        <v>42.5352</v>
      </c>
      <c r="E17" s="13">
        <f t="shared" si="2"/>
        <v>1063.38</v>
      </c>
      <c r="F17" s="13">
        <f t="shared" si="26"/>
        <v>44.236608000000004</v>
      </c>
      <c r="G17" s="13">
        <f t="shared" si="27"/>
        <v>1105.9152000000001</v>
      </c>
      <c r="H17" s="13">
        <f t="shared" si="1"/>
        <v>46.78872000000001</v>
      </c>
      <c r="I17" s="13">
        <f t="shared" si="3"/>
        <v>1169.7180000000003</v>
      </c>
      <c r="J17" s="13">
        <f t="shared" si="4"/>
        <v>48.490128</v>
      </c>
      <c r="K17" s="13">
        <f t="shared" si="5"/>
        <v>1212.2531999999999</v>
      </c>
      <c r="L17" s="13">
        <f t="shared" si="6"/>
        <v>50.191536</v>
      </c>
      <c r="M17" s="13">
        <f t="shared" si="7"/>
        <v>1254.7884</v>
      </c>
      <c r="N17" s="13">
        <f t="shared" si="8"/>
        <v>51.89294400000001</v>
      </c>
      <c r="O17" s="13">
        <f t="shared" si="9"/>
        <v>1297.3236000000002</v>
      </c>
      <c r="P17" s="13">
        <f t="shared" si="10"/>
        <v>53.594352</v>
      </c>
      <c r="Q17" s="13">
        <f t="shared" si="11"/>
        <v>1339.8588</v>
      </c>
      <c r="R17" s="13">
        <f t="shared" si="12"/>
        <v>55.29576000000001</v>
      </c>
      <c r="S17" s="13">
        <f t="shared" si="13"/>
        <v>1382.3940000000002</v>
      </c>
      <c r="T17" s="14" t="s">
        <v>14</v>
      </c>
      <c r="U17" s="13">
        <f t="shared" si="14"/>
        <v>42.5352</v>
      </c>
      <c r="V17" s="13">
        <f t="shared" si="15"/>
        <v>1063.38</v>
      </c>
      <c r="W17" s="13">
        <f t="shared" si="16"/>
        <v>44.236608000000004</v>
      </c>
      <c r="X17" s="13">
        <f t="shared" si="17"/>
        <v>1105.9152000000001</v>
      </c>
      <c r="Y17" s="13">
        <f t="shared" si="18"/>
        <v>48.915479999999995</v>
      </c>
      <c r="Z17" s="13">
        <f t="shared" si="19"/>
        <v>1222.887</v>
      </c>
      <c r="AA17" s="13">
        <f t="shared" si="20"/>
        <v>51.04224</v>
      </c>
      <c r="AB17" s="13">
        <f t="shared" si="21"/>
        <v>1276.056</v>
      </c>
      <c r="AC17" s="13">
        <f t="shared" si="22"/>
        <v>53.594352</v>
      </c>
      <c r="AD17" s="13">
        <f t="shared" si="23"/>
        <v>1339.8588</v>
      </c>
      <c r="AE17" s="13">
        <f t="shared" si="24"/>
        <v>55.29576000000001</v>
      </c>
      <c r="AF17" s="15">
        <f t="shared" si="25"/>
        <v>1382.3940000000002</v>
      </c>
    </row>
    <row r="18" spans="2:32" ht="12.75" customHeight="1">
      <c r="B18" s="16">
        <v>1.12</v>
      </c>
      <c r="C18" s="12" t="s">
        <v>15</v>
      </c>
      <c r="D18" s="13">
        <f t="shared" si="28"/>
        <v>42.9184</v>
      </c>
      <c r="E18" s="13">
        <f t="shared" si="2"/>
        <v>1072.96</v>
      </c>
      <c r="F18" s="13">
        <f t="shared" si="26"/>
        <v>44.635136</v>
      </c>
      <c r="G18" s="13">
        <f t="shared" si="27"/>
        <v>1115.8784</v>
      </c>
      <c r="H18" s="13">
        <f t="shared" si="1"/>
        <v>47.21024000000001</v>
      </c>
      <c r="I18" s="13">
        <f t="shared" si="3"/>
        <v>1180.2560000000003</v>
      </c>
      <c r="J18" s="13">
        <f t="shared" si="4"/>
        <v>48.926976</v>
      </c>
      <c r="K18" s="13">
        <f t="shared" si="5"/>
        <v>1223.1744</v>
      </c>
      <c r="L18" s="13">
        <f t="shared" si="6"/>
        <v>50.643711999999994</v>
      </c>
      <c r="M18" s="13">
        <f t="shared" si="7"/>
        <v>1266.0928</v>
      </c>
      <c r="N18" s="13">
        <f t="shared" si="8"/>
        <v>52.360448000000005</v>
      </c>
      <c r="O18" s="13">
        <f t="shared" si="9"/>
        <v>1309.0112000000001</v>
      </c>
      <c r="P18" s="13">
        <f t="shared" si="10"/>
        <v>54.077183999999995</v>
      </c>
      <c r="Q18" s="13">
        <f t="shared" si="11"/>
        <v>1351.9296</v>
      </c>
      <c r="R18" s="13">
        <f t="shared" si="12"/>
        <v>55.79392000000001</v>
      </c>
      <c r="S18" s="13">
        <f t="shared" si="13"/>
        <v>1394.8480000000002</v>
      </c>
      <c r="T18" s="14" t="s">
        <v>15</v>
      </c>
      <c r="U18" s="13">
        <f t="shared" si="14"/>
        <v>42.9184</v>
      </c>
      <c r="V18" s="13">
        <f t="shared" si="15"/>
        <v>1072.96</v>
      </c>
      <c r="W18" s="13">
        <f t="shared" si="16"/>
        <v>44.635136</v>
      </c>
      <c r="X18" s="13">
        <f t="shared" si="17"/>
        <v>1115.8784</v>
      </c>
      <c r="Y18" s="13">
        <f t="shared" si="18"/>
        <v>49.35616</v>
      </c>
      <c r="Z18" s="13">
        <f t="shared" si="19"/>
        <v>1233.904</v>
      </c>
      <c r="AA18" s="13">
        <f t="shared" si="20"/>
        <v>51.50208</v>
      </c>
      <c r="AB18" s="13">
        <f t="shared" si="21"/>
        <v>1287.552</v>
      </c>
      <c r="AC18" s="13">
        <f t="shared" si="22"/>
        <v>54.077183999999995</v>
      </c>
      <c r="AD18" s="13">
        <f t="shared" si="23"/>
        <v>1351.9296</v>
      </c>
      <c r="AE18" s="13">
        <f t="shared" si="24"/>
        <v>55.79392000000001</v>
      </c>
      <c r="AF18" s="15">
        <f t="shared" si="25"/>
        <v>1394.8480000000002</v>
      </c>
    </row>
    <row r="19" spans="2:32" ht="12.75" customHeight="1">
      <c r="B19" s="16">
        <v>1.13</v>
      </c>
      <c r="C19" s="12" t="s">
        <v>16</v>
      </c>
      <c r="D19" s="13">
        <f t="shared" si="28"/>
        <v>43.3016</v>
      </c>
      <c r="E19" s="13">
        <f t="shared" si="2"/>
        <v>1082.54</v>
      </c>
      <c r="F19" s="13">
        <f t="shared" si="26"/>
        <v>45.033664</v>
      </c>
      <c r="G19" s="13">
        <f t="shared" si="27"/>
        <v>1125.8416</v>
      </c>
      <c r="H19" s="13">
        <f t="shared" si="1"/>
        <v>47.63176000000001</v>
      </c>
      <c r="I19" s="13">
        <f t="shared" si="3"/>
        <v>1190.794</v>
      </c>
      <c r="J19" s="13">
        <f t="shared" si="4"/>
        <v>49.36382399999999</v>
      </c>
      <c r="K19" s="13">
        <f t="shared" si="5"/>
        <v>1234.0955999999996</v>
      </c>
      <c r="L19" s="13">
        <f t="shared" si="6"/>
        <v>51.09588799999999</v>
      </c>
      <c r="M19" s="13">
        <f t="shared" si="7"/>
        <v>1277.3971999999997</v>
      </c>
      <c r="N19" s="13">
        <f t="shared" si="8"/>
        <v>52.827951999999996</v>
      </c>
      <c r="O19" s="13">
        <f t="shared" si="9"/>
        <v>1320.6988</v>
      </c>
      <c r="P19" s="13">
        <f t="shared" si="10"/>
        <v>54.560016</v>
      </c>
      <c r="Q19" s="13">
        <f t="shared" si="11"/>
        <v>1364.0004</v>
      </c>
      <c r="R19" s="13">
        <f t="shared" si="12"/>
        <v>56.29208</v>
      </c>
      <c r="S19" s="13">
        <f t="shared" si="13"/>
        <v>1407.302</v>
      </c>
      <c r="T19" s="14" t="s">
        <v>16</v>
      </c>
      <c r="U19" s="13">
        <f t="shared" si="14"/>
        <v>43.3016</v>
      </c>
      <c r="V19" s="13">
        <f t="shared" si="15"/>
        <v>1082.54</v>
      </c>
      <c r="W19" s="13">
        <f t="shared" si="16"/>
        <v>45.033664</v>
      </c>
      <c r="X19" s="13">
        <f t="shared" si="17"/>
        <v>1125.8416</v>
      </c>
      <c r="Y19" s="13">
        <f t="shared" si="18"/>
        <v>49.79683999999998</v>
      </c>
      <c r="Z19" s="13">
        <f t="shared" si="19"/>
        <v>1244.9209999999996</v>
      </c>
      <c r="AA19" s="13">
        <f t="shared" si="20"/>
        <v>51.96191999999999</v>
      </c>
      <c r="AB19" s="13">
        <f t="shared" si="21"/>
        <v>1299.0479999999998</v>
      </c>
      <c r="AC19" s="13">
        <f t="shared" si="22"/>
        <v>54.560016</v>
      </c>
      <c r="AD19" s="13">
        <f t="shared" si="23"/>
        <v>1364.0004</v>
      </c>
      <c r="AE19" s="13">
        <f t="shared" si="24"/>
        <v>56.29208</v>
      </c>
      <c r="AF19" s="15">
        <f t="shared" si="25"/>
        <v>1407.302</v>
      </c>
    </row>
    <row r="20" spans="2:32" ht="12.75" customHeight="1">
      <c r="B20" s="16">
        <v>1.14</v>
      </c>
      <c r="C20" s="12" t="s">
        <v>17</v>
      </c>
      <c r="D20" s="13">
        <f t="shared" si="28"/>
        <v>43.684799999999996</v>
      </c>
      <c r="E20" s="13">
        <f t="shared" si="2"/>
        <v>1092.12</v>
      </c>
      <c r="F20" s="13">
        <f t="shared" si="26"/>
        <v>45.43219199999999</v>
      </c>
      <c r="G20" s="13">
        <f t="shared" si="27"/>
        <v>1135.8048</v>
      </c>
      <c r="H20" s="13">
        <f t="shared" si="1"/>
        <v>48.05328</v>
      </c>
      <c r="I20" s="13">
        <f t="shared" si="3"/>
        <v>1201.332</v>
      </c>
      <c r="J20" s="13">
        <f t="shared" si="4"/>
        <v>49.80067199999999</v>
      </c>
      <c r="K20" s="13">
        <f t="shared" si="5"/>
        <v>1245.0167999999999</v>
      </c>
      <c r="L20" s="13">
        <f t="shared" si="6"/>
        <v>51.54806399999998</v>
      </c>
      <c r="M20" s="13">
        <f t="shared" si="7"/>
        <v>1288.7015999999996</v>
      </c>
      <c r="N20" s="13">
        <f t="shared" si="8"/>
        <v>53.295455999999994</v>
      </c>
      <c r="O20" s="13">
        <f t="shared" si="9"/>
        <v>1332.3863999999999</v>
      </c>
      <c r="P20" s="13">
        <f t="shared" si="10"/>
        <v>55.04284799999999</v>
      </c>
      <c r="Q20" s="13">
        <f t="shared" si="11"/>
        <v>1376.0711999999999</v>
      </c>
      <c r="R20" s="13">
        <f t="shared" si="12"/>
        <v>56.790240000000004</v>
      </c>
      <c r="S20" s="13">
        <f t="shared" si="13"/>
        <v>1419.756</v>
      </c>
      <c r="T20" s="14" t="s">
        <v>17</v>
      </c>
      <c r="U20" s="13">
        <f t="shared" si="14"/>
        <v>43.684799999999996</v>
      </c>
      <c r="V20" s="13">
        <f t="shared" si="15"/>
        <v>1092.12</v>
      </c>
      <c r="W20" s="13">
        <f t="shared" si="16"/>
        <v>45.43219199999999</v>
      </c>
      <c r="X20" s="13">
        <f t="shared" si="17"/>
        <v>1135.8048</v>
      </c>
      <c r="Y20" s="13">
        <f t="shared" si="18"/>
        <v>50.23751999999999</v>
      </c>
      <c r="Z20" s="13">
        <f t="shared" si="19"/>
        <v>1255.9379999999996</v>
      </c>
      <c r="AA20" s="13">
        <f t="shared" si="20"/>
        <v>52.42175999999999</v>
      </c>
      <c r="AB20" s="13">
        <f t="shared" si="21"/>
        <v>1310.5439999999999</v>
      </c>
      <c r="AC20" s="13">
        <f t="shared" si="22"/>
        <v>55.04284799999999</v>
      </c>
      <c r="AD20" s="13">
        <f t="shared" si="23"/>
        <v>1376.0711999999999</v>
      </c>
      <c r="AE20" s="13">
        <f t="shared" si="24"/>
        <v>56.790240000000004</v>
      </c>
      <c r="AF20" s="15">
        <f t="shared" si="25"/>
        <v>1419.756</v>
      </c>
    </row>
    <row r="21" spans="2:32" ht="12.75" customHeight="1">
      <c r="B21" s="16">
        <v>1.15</v>
      </c>
      <c r="C21" s="12" t="s">
        <v>18</v>
      </c>
      <c r="D21" s="13">
        <f t="shared" si="28"/>
        <v>44.06799999999999</v>
      </c>
      <c r="E21" s="13">
        <f t="shared" si="2"/>
        <v>1101.6999999999998</v>
      </c>
      <c r="F21" s="13">
        <f t="shared" si="26"/>
        <v>45.83072</v>
      </c>
      <c r="G21" s="13">
        <f t="shared" si="27"/>
        <v>1145.768</v>
      </c>
      <c r="H21" s="13">
        <f t="shared" si="1"/>
        <v>48.4748</v>
      </c>
      <c r="I21" s="13">
        <f t="shared" si="3"/>
        <v>1211.8700000000001</v>
      </c>
      <c r="J21" s="13">
        <f t="shared" si="4"/>
        <v>50.237519999999996</v>
      </c>
      <c r="K21" s="13">
        <f t="shared" si="5"/>
        <v>1255.9379999999999</v>
      </c>
      <c r="L21" s="13">
        <f t="shared" si="6"/>
        <v>52.000239999999984</v>
      </c>
      <c r="M21" s="13">
        <f t="shared" si="7"/>
        <v>1300.0059999999996</v>
      </c>
      <c r="N21" s="13">
        <f t="shared" si="8"/>
        <v>53.76295999999999</v>
      </c>
      <c r="O21" s="13">
        <f t="shared" si="9"/>
        <v>1344.0739999999998</v>
      </c>
      <c r="P21" s="13">
        <f t="shared" si="10"/>
        <v>55.525679999999994</v>
      </c>
      <c r="Q21" s="13">
        <f t="shared" si="11"/>
        <v>1388.1419999999998</v>
      </c>
      <c r="R21" s="13">
        <f t="shared" si="12"/>
        <v>57.2884</v>
      </c>
      <c r="S21" s="13">
        <f t="shared" si="13"/>
        <v>1432.21</v>
      </c>
      <c r="T21" s="14" t="s">
        <v>18</v>
      </c>
      <c r="U21" s="13">
        <f t="shared" si="14"/>
        <v>44.06799999999999</v>
      </c>
      <c r="V21" s="13">
        <f t="shared" si="15"/>
        <v>1101.6999999999998</v>
      </c>
      <c r="W21" s="13">
        <f t="shared" si="16"/>
        <v>45.83072</v>
      </c>
      <c r="X21" s="13">
        <f t="shared" si="17"/>
        <v>1145.768</v>
      </c>
      <c r="Y21" s="13">
        <f t="shared" si="18"/>
        <v>50.67819999999999</v>
      </c>
      <c r="Z21" s="13">
        <f t="shared" si="19"/>
        <v>1266.9549999999997</v>
      </c>
      <c r="AA21" s="13">
        <f t="shared" si="20"/>
        <v>52.88159999999999</v>
      </c>
      <c r="AB21" s="13">
        <f t="shared" si="21"/>
        <v>1322.0399999999997</v>
      </c>
      <c r="AC21" s="13">
        <f t="shared" si="22"/>
        <v>55.525679999999994</v>
      </c>
      <c r="AD21" s="13">
        <f t="shared" si="23"/>
        <v>1388.1419999999998</v>
      </c>
      <c r="AE21" s="13">
        <f t="shared" si="24"/>
        <v>57.2884</v>
      </c>
      <c r="AF21" s="15">
        <f t="shared" si="25"/>
        <v>1432.21</v>
      </c>
    </row>
    <row r="22" spans="2:32" ht="12.75" customHeight="1">
      <c r="B22" s="16">
        <v>1.16</v>
      </c>
      <c r="C22" s="12" t="s">
        <v>19</v>
      </c>
      <c r="D22" s="13">
        <f t="shared" si="28"/>
        <v>44.4512</v>
      </c>
      <c r="E22" s="13">
        <f t="shared" si="2"/>
        <v>1111.28</v>
      </c>
      <c r="F22" s="13">
        <f t="shared" si="26"/>
        <v>46.229248</v>
      </c>
      <c r="G22" s="13">
        <f t="shared" si="27"/>
        <v>1155.7312</v>
      </c>
      <c r="H22" s="13">
        <f t="shared" si="1"/>
        <v>48.89632</v>
      </c>
      <c r="I22" s="13">
        <f t="shared" si="3"/>
        <v>1222.4080000000001</v>
      </c>
      <c r="J22" s="13">
        <f t="shared" si="4"/>
        <v>50.674367999999994</v>
      </c>
      <c r="K22" s="13">
        <f t="shared" si="5"/>
        <v>1266.8591999999999</v>
      </c>
      <c r="L22" s="13">
        <f t="shared" si="6"/>
        <v>52.452415999999985</v>
      </c>
      <c r="M22" s="13">
        <f t="shared" si="7"/>
        <v>1311.3103999999996</v>
      </c>
      <c r="N22" s="13">
        <f t="shared" si="8"/>
        <v>54.23046399999999</v>
      </c>
      <c r="O22" s="13">
        <f t="shared" si="9"/>
        <v>1355.7615999999998</v>
      </c>
      <c r="P22" s="13">
        <f t="shared" si="10"/>
        <v>56.00851199999999</v>
      </c>
      <c r="Q22" s="13">
        <f t="shared" si="11"/>
        <v>1400.2127999999998</v>
      </c>
      <c r="R22" s="13">
        <f t="shared" si="12"/>
        <v>57.78656</v>
      </c>
      <c r="S22" s="13">
        <f t="shared" si="13"/>
        <v>1444.664</v>
      </c>
      <c r="T22" s="14" t="s">
        <v>19</v>
      </c>
      <c r="U22" s="13">
        <f t="shared" si="14"/>
        <v>44.4512</v>
      </c>
      <c r="V22" s="13">
        <f t="shared" si="15"/>
        <v>1111.28</v>
      </c>
      <c r="W22" s="13">
        <f t="shared" si="16"/>
        <v>46.229248</v>
      </c>
      <c r="X22" s="13">
        <f t="shared" si="17"/>
        <v>1155.7312</v>
      </c>
      <c r="Y22" s="13">
        <f t="shared" si="18"/>
        <v>51.11887999999999</v>
      </c>
      <c r="Z22" s="13">
        <f t="shared" si="19"/>
        <v>1277.9719999999998</v>
      </c>
      <c r="AA22" s="13">
        <f t="shared" si="20"/>
        <v>53.34143999999999</v>
      </c>
      <c r="AB22" s="13">
        <f t="shared" si="21"/>
        <v>1333.5359999999998</v>
      </c>
      <c r="AC22" s="13">
        <f t="shared" si="22"/>
        <v>56.00851199999999</v>
      </c>
      <c r="AD22" s="13">
        <f t="shared" si="23"/>
        <v>1400.2127999999998</v>
      </c>
      <c r="AE22" s="13">
        <f t="shared" si="24"/>
        <v>57.78656</v>
      </c>
      <c r="AF22" s="15">
        <f t="shared" si="25"/>
        <v>1444.664</v>
      </c>
    </row>
    <row r="23" spans="2:32" ht="12.75" customHeight="1">
      <c r="B23" s="16">
        <v>1.17</v>
      </c>
      <c r="C23" s="12" t="s">
        <v>20</v>
      </c>
      <c r="D23" s="13">
        <f t="shared" si="28"/>
        <v>44.834399999999995</v>
      </c>
      <c r="E23" s="13">
        <f t="shared" si="2"/>
        <v>1120.86</v>
      </c>
      <c r="F23" s="13">
        <f t="shared" si="26"/>
        <v>46.627776000000004</v>
      </c>
      <c r="G23" s="13">
        <f t="shared" si="27"/>
        <v>1165.6944</v>
      </c>
      <c r="H23" s="13">
        <f t="shared" si="1"/>
        <v>49.317840000000004</v>
      </c>
      <c r="I23" s="13">
        <f t="shared" si="3"/>
        <v>1232.9460000000001</v>
      </c>
      <c r="J23" s="13">
        <f t="shared" si="4"/>
        <v>51.11121599999999</v>
      </c>
      <c r="K23" s="13">
        <f t="shared" si="5"/>
        <v>1277.7803999999999</v>
      </c>
      <c r="L23" s="13">
        <f t="shared" si="6"/>
        <v>52.90459199999999</v>
      </c>
      <c r="M23" s="13">
        <f t="shared" si="7"/>
        <v>1322.6147999999996</v>
      </c>
      <c r="N23" s="13">
        <f t="shared" si="8"/>
        <v>54.697968</v>
      </c>
      <c r="O23" s="13">
        <f t="shared" si="9"/>
        <v>1367.4492</v>
      </c>
      <c r="P23" s="13">
        <f t="shared" si="10"/>
        <v>56.49134399999999</v>
      </c>
      <c r="Q23" s="13">
        <f t="shared" si="11"/>
        <v>1412.2835999999998</v>
      </c>
      <c r="R23" s="13">
        <f t="shared" si="12"/>
        <v>58.28472</v>
      </c>
      <c r="S23" s="13">
        <f t="shared" si="13"/>
        <v>1457.118</v>
      </c>
      <c r="T23" s="14" t="s">
        <v>20</v>
      </c>
      <c r="U23" s="13">
        <f t="shared" si="14"/>
        <v>44.834399999999995</v>
      </c>
      <c r="V23" s="13">
        <f t="shared" si="15"/>
        <v>1120.86</v>
      </c>
      <c r="W23" s="13">
        <f t="shared" si="16"/>
        <v>46.627776000000004</v>
      </c>
      <c r="X23" s="13">
        <f t="shared" si="17"/>
        <v>1165.6944</v>
      </c>
      <c r="Y23" s="13">
        <f t="shared" si="18"/>
        <v>51.55955999999999</v>
      </c>
      <c r="Z23" s="13">
        <f t="shared" si="19"/>
        <v>1288.9889999999998</v>
      </c>
      <c r="AA23" s="13">
        <f t="shared" si="20"/>
        <v>53.80128</v>
      </c>
      <c r="AB23" s="13">
        <f t="shared" si="21"/>
        <v>1345.032</v>
      </c>
      <c r="AC23" s="13">
        <f t="shared" si="22"/>
        <v>56.49134399999999</v>
      </c>
      <c r="AD23" s="13">
        <f t="shared" si="23"/>
        <v>1412.2835999999998</v>
      </c>
      <c r="AE23" s="13">
        <f t="shared" si="24"/>
        <v>58.28472</v>
      </c>
      <c r="AF23" s="15">
        <f t="shared" si="25"/>
        <v>1457.118</v>
      </c>
    </row>
    <row r="24" spans="2:32" ht="12.75" customHeight="1">
      <c r="B24" s="16">
        <v>1.18</v>
      </c>
      <c r="C24" s="12" t="s">
        <v>21</v>
      </c>
      <c r="D24" s="13">
        <f t="shared" si="28"/>
        <v>45.21759999999999</v>
      </c>
      <c r="E24" s="13">
        <f t="shared" si="2"/>
        <v>1130.4399999999998</v>
      </c>
      <c r="F24" s="13">
        <f t="shared" si="26"/>
        <v>47.026304</v>
      </c>
      <c r="G24" s="13">
        <f t="shared" si="27"/>
        <v>1175.6576</v>
      </c>
      <c r="H24" s="13">
        <f t="shared" si="1"/>
        <v>49.739360000000005</v>
      </c>
      <c r="I24" s="13">
        <f t="shared" si="3"/>
        <v>1243.4840000000002</v>
      </c>
      <c r="J24" s="13">
        <f t="shared" si="4"/>
        <v>51.548064</v>
      </c>
      <c r="K24" s="13">
        <f t="shared" si="5"/>
        <v>1288.7015999999999</v>
      </c>
      <c r="L24" s="13">
        <f t="shared" si="6"/>
        <v>53.356767999999995</v>
      </c>
      <c r="M24" s="13">
        <f t="shared" si="7"/>
        <v>1333.9191999999998</v>
      </c>
      <c r="N24" s="13">
        <f t="shared" si="8"/>
        <v>55.165472</v>
      </c>
      <c r="O24" s="13">
        <f t="shared" si="9"/>
        <v>1379.1368</v>
      </c>
      <c r="P24" s="13">
        <f t="shared" si="10"/>
        <v>56.974176</v>
      </c>
      <c r="Q24" s="13">
        <f t="shared" si="11"/>
        <v>1424.3544</v>
      </c>
      <c r="R24" s="13">
        <f t="shared" si="12"/>
        <v>58.782880000000006</v>
      </c>
      <c r="S24" s="13">
        <f t="shared" si="13"/>
        <v>1469.5720000000001</v>
      </c>
      <c r="T24" s="14" t="s">
        <v>21</v>
      </c>
      <c r="U24" s="13">
        <f t="shared" si="14"/>
        <v>45.21759999999999</v>
      </c>
      <c r="V24" s="13">
        <f t="shared" si="15"/>
        <v>1130.4399999999998</v>
      </c>
      <c r="W24" s="13">
        <f t="shared" si="16"/>
        <v>47.026304</v>
      </c>
      <c r="X24" s="13">
        <f t="shared" si="17"/>
        <v>1175.6576</v>
      </c>
      <c r="Y24" s="13">
        <f t="shared" si="18"/>
        <v>52.000239999999984</v>
      </c>
      <c r="Z24" s="13">
        <f t="shared" si="19"/>
        <v>1300.0059999999996</v>
      </c>
      <c r="AA24" s="13">
        <f t="shared" si="20"/>
        <v>54.26111999999999</v>
      </c>
      <c r="AB24" s="13">
        <f t="shared" si="21"/>
        <v>1356.5279999999998</v>
      </c>
      <c r="AC24" s="13">
        <f t="shared" si="22"/>
        <v>56.974176</v>
      </c>
      <c r="AD24" s="13">
        <f t="shared" si="23"/>
        <v>1424.3544</v>
      </c>
      <c r="AE24" s="13">
        <f t="shared" si="24"/>
        <v>58.782880000000006</v>
      </c>
      <c r="AF24" s="15">
        <f t="shared" si="25"/>
        <v>1469.5720000000001</v>
      </c>
    </row>
    <row r="25" spans="2:32" ht="12.75" customHeight="1">
      <c r="B25" s="16">
        <v>1.19</v>
      </c>
      <c r="C25" s="12" t="s">
        <v>22</v>
      </c>
      <c r="D25" s="13">
        <f t="shared" si="28"/>
        <v>45.6008</v>
      </c>
      <c r="E25" s="13">
        <f t="shared" si="2"/>
        <v>1140.02</v>
      </c>
      <c r="F25" s="13">
        <f t="shared" si="26"/>
        <v>47.424831999999995</v>
      </c>
      <c r="G25" s="13">
        <f t="shared" si="27"/>
        <v>1185.6208</v>
      </c>
      <c r="H25" s="13">
        <f t="shared" si="1"/>
        <v>50.160880000000006</v>
      </c>
      <c r="I25" s="13">
        <f t="shared" si="3"/>
        <v>1254.0220000000002</v>
      </c>
      <c r="J25" s="13">
        <f t="shared" si="4"/>
        <v>51.984911999999994</v>
      </c>
      <c r="K25" s="13">
        <f t="shared" si="5"/>
        <v>1299.6227999999999</v>
      </c>
      <c r="L25" s="13">
        <f t="shared" si="6"/>
        <v>53.80894399999999</v>
      </c>
      <c r="M25" s="13">
        <f t="shared" si="7"/>
        <v>1345.2235999999998</v>
      </c>
      <c r="N25" s="13">
        <f t="shared" si="8"/>
        <v>55.632976</v>
      </c>
      <c r="O25" s="13">
        <f t="shared" si="9"/>
        <v>1390.8244</v>
      </c>
      <c r="P25" s="13">
        <f t="shared" si="10"/>
        <v>57.457007999999995</v>
      </c>
      <c r="Q25" s="13">
        <f t="shared" si="11"/>
        <v>1436.4252</v>
      </c>
      <c r="R25" s="13">
        <f t="shared" si="12"/>
        <v>59.281040000000004</v>
      </c>
      <c r="S25" s="13">
        <f t="shared" si="13"/>
        <v>1482.026</v>
      </c>
      <c r="T25" s="14" t="s">
        <v>22</v>
      </c>
      <c r="U25" s="13">
        <f t="shared" si="14"/>
        <v>45.6008</v>
      </c>
      <c r="V25" s="13">
        <f t="shared" si="15"/>
        <v>1140.02</v>
      </c>
      <c r="W25" s="13">
        <f t="shared" si="16"/>
        <v>47.424831999999995</v>
      </c>
      <c r="X25" s="13">
        <f t="shared" si="17"/>
        <v>1185.6208</v>
      </c>
      <c r="Y25" s="13">
        <f t="shared" si="18"/>
        <v>52.440919999999984</v>
      </c>
      <c r="Z25" s="13">
        <f t="shared" si="19"/>
        <v>1311.0229999999997</v>
      </c>
      <c r="AA25" s="13">
        <f t="shared" si="20"/>
        <v>54.72096</v>
      </c>
      <c r="AB25" s="13">
        <f t="shared" si="21"/>
        <v>1368.024</v>
      </c>
      <c r="AC25" s="13">
        <f t="shared" si="22"/>
        <v>57.457007999999995</v>
      </c>
      <c r="AD25" s="13">
        <f t="shared" si="23"/>
        <v>1436.4252</v>
      </c>
      <c r="AE25" s="13">
        <f t="shared" si="24"/>
        <v>59.281040000000004</v>
      </c>
      <c r="AF25" s="15">
        <f t="shared" si="25"/>
        <v>1482.026</v>
      </c>
    </row>
    <row r="26" spans="2:32" ht="12.75" customHeight="1">
      <c r="B26" s="16">
        <v>1.2</v>
      </c>
      <c r="C26" s="12" t="s">
        <v>23</v>
      </c>
      <c r="D26" s="13">
        <f t="shared" si="28"/>
        <v>45.983999999999995</v>
      </c>
      <c r="E26" s="13">
        <f t="shared" si="2"/>
        <v>1149.6</v>
      </c>
      <c r="F26" s="13">
        <f t="shared" si="26"/>
        <v>47.82336</v>
      </c>
      <c r="G26" s="13">
        <f t="shared" si="27"/>
        <v>1195.584</v>
      </c>
      <c r="H26" s="13">
        <f t="shared" si="1"/>
        <v>50.58240000000001</v>
      </c>
      <c r="I26" s="13">
        <f t="shared" si="3"/>
        <v>1264.5600000000002</v>
      </c>
      <c r="J26" s="13">
        <f t="shared" si="4"/>
        <v>52.42175999999999</v>
      </c>
      <c r="K26" s="13">
        <f t="shared" si="5"/>
        <v>1310.5439999999999</v>
      </c>
      <c r="L26" s="13">
        <f t="shared" si="6"/>
        <v>54.26111999999999</v>
      </c>
      <c r="M26" s="13">
        <f t="shared" si="7"/>
        <v>1356.5279999999998</v>
      </c>
      <c r="N26" s="13">
        <f t="shared" si="8"/>
        <v>56.10048</v>
      </c>
      <c r="O26" s="13">
        <f t="shared" si="9"/>
        <v>1402.512</v>
      </c>
      <c r="P26" s="13">
        <f t="shared" si="10"/>
        <v>57.93984</v>
      </c>
      <c r="Q26" s="13">
        <f t="shared" si="11"/>
        <v>1448.4959999999999</v>
      </c>
      <c r="R26" s="13">
        <f t="shared" si="12"/>
        <v>59.7792</v>
      </c>
      <c r="S26" s="13">
        <f t="shared" si="13"/>
        <v>1494.48</v>
      </c>
      <c r="T26" s="14" t="s">
        <v>23</v>
      </c>
      <c r="U26" s="13">
        <f t="shared" si="14"/>
        <v>45.983999999999995</v>
      </c>
      <c r="V26" s="13">
        <f t="shared" si="15"/>
        <v>1149.6</v>
      </c>
      <c r="W26" s="13">
        <f t="shared" si="16"/>
        <v>47.82336</v>
      </c>
      <c r="X26" s="13">
        <f t="shared" si="17"/>
        <v>1195.584</v>
      </c>
      <c r="Y26" s="13">
        <f t="shared" si="18"/>
        <v>52.88159999999999</v>
      </c>
      <c r="Z26" s="13">
        <f t="shared" si="19"/>
        <v>1322.0399999999997</v>
      </c>
      <c r="AA26" s="13">
        <f t="shared" si="20"/>
        <v>55.18079999999999</v>
      </c>
      <c r="AB26" s="13">
        <f t="shared" si="21"/>
        <v>1379.5199999999998</v>
      </c>
      <c r="AC26" s="13">
        <f t="shared" si="22"/>
        <v>57.93984</v>
      </c>
      <c r="AD26" s="13">
        <f t="shared" si="23"/>
        <v>1448.4959999999999</v>
      </c>
      <c r="AE26" s="13">
        <f t="shared" si="24"/>
        <v>59.7792</v>
      </c>
      <c r="AF26" s="15">
        <f t="shared" si="25"/>
        <v>1494.48</v>
      </c>
    </row>
    <row r="27" spans="2:32" ht="12.75" customHeight="1">
      <c r="B27" s="16">
        <v>1.21</v>
      </c>
      <c r="C27" s="12" t="s">
        <v>24</v>
      </c>
      <c r="D27" s="13">
        <f t="shared" si="28"/>
        <v>46.367200000000004</v>
      </c>
      <c r="E27" s="13">
        <f t="shared" si="2"/>
        <v>1159.18</v>
      </c>
      <c r="F27" s="13">
        <f t="shared" si="26"/>
        <v>48.221888</v>
      </c>
      <c r="G27" s="13">
        <f t="shared" si="27"/>
        <v>1205.5472</v>
      </c>
      <c r="H27" s="13">
        <f t="shared" si="1"/>
        <v>51.00392000000001</v>
      </c>
      <c r="I27" s="13">
        <f t="shared" si="3"/>
        <v>1275.0980000000002</v>
      </c>
      <c r="J27" s="13">
        <f t="shared" si="4"/>
        <v>52.858608</v>
      </c>
      <c r="K27" s="13">
        <f t="shared" si="5"/>
        <v>1321.4651999999999</v>
      </c>
      <c r="L27" s="13">
        <f t="shared" si="6"/>
        <v>54.71329599999999</v>
      </c>
      <c r="M27" s="13">
        <f t="shared" si="7"/>
        <v>1367.8323999999998</v>
      </c>
      <c r="N27" s="13">
        <f t="shared" si="8"/>
        <v>56.567983999999996</v>
      </c>
      <c r="O27" s="13">
        <f t="shared" si="9"/>
        <v>1414.1996</v>
      </c>
      <c r="P27" s="13">
        <f t="shared" si="10"/>
        <v>58.42267199999999</v>
      </c>
      <c r="Q27" s="13">
        <f t="shared" si="11"/>
        <v>1460.5667999999998</v>
      </c>
      <c r="R27" s="13">
        <f t="shared" si="12"/>
        <v>60.27736</v>
      </c>
      <c r="S27" s="13">
        <f t="shared" si="13"/>
        <v>1506.934</v>
      </c>
      <c r="T27" s="14" t="s">
        <v>24</v>
      </c>
      <c r="U27" s="13">
        <f t="shared" si="14"/>
        <v>46.367200000000004</v>
      </c>
      <c r="V27" s="13">
        <f t="shared" si="15"/>
        <v>1159.18</v>
      </c>
      <c r="W27" s="13">
        <f t="shared" si="16"/>
        <v>48.221888</v>
      </c>
      <c r="X27" s="13">
        <f t="shared" si="17"/>
        <v>1205.5472</v>
      </c>
      <c r="Y27" s="13">
        <f t="shared" si="18"/>
        <v>53.32227999999999</v>
      </c>
      <c r="Z27" s="13">
        <f t="shared" si="19"/>
        <v>1333.0569999999998</v>
      </c>
      <c r="AA27" s="13">
        <f t="shared" si="20"/>
        <v>55.64063999999999</v>
      </c>
      <c r="AB27" s="13">
        <f t="shared" si="21"/>
        <v>1391.0159999999998</v>
      </c>
      <c r="AC27" s="13">
        <f t="shared" si="22"/>
        <v>58.42267199999999</v>
      </c>
      <c r="AD27" s="13">
        <f t="shared" si="23"/>
        <v>1460.5667999999998</v>
      </c>
      <c r="AE27" s="13">
        <f t="shared" si="24"/>
        <v>60.27736</v>
      </c>
      <c r="AF27" s="15">
        <f t="shared" si="25"/>
        <v>1506.934</v>
      </c>
    </row>
    <row r="28" spans="2:32" ht="12.75" customHeight="1">
      <c r="B28" s="16">
        <v>1.22</v>
      </c>
      <c r="C28" s="12" t="s">
        <v>25</v>
      </c>
      <c r="D28" s="13">
        <f t="shared" si="28"/>
        <v>46.7504</v>
      </c>
      <c r="E28" s="13">
        <f t="shared" si="2"/>
        <v>1168.76</v>
      </c>
      <c r="F28" s="13">
        <f t="shared" si="26"/>
        <v>48.620416000000006</v>
      </c>
      <c r="G28" s="13">
        <f t="shared" si="27"/>
        <v>1215.5104000000001</v>
      </c>
      <c r="H28" s="13">
        <f t="shared" si="1"/>
        <v>51.42544000000001</v>
      </c>
      <c r="I28" s="13">
        <f t="shared" si="3"/>
        <v>1285.6360000000002</v>
      </c>
      <c r="J28" s="13">
        <f t="shared" si="4"/>
        <v>53.295455999999994</v>
      </c>
      <c r="K28" s="13">
        <f t="shared" si="5"/>
        <v>1332.3863999999999</v>
      </c>
      <c r="L28" s="13">
        <f t="shared" si="6"/>
        <v>55.165471999999994</v>
      </c>
      <c r="M28" s="13">
        <f t="shared" si="7"/>
        <v>1379.1367999999998</v>
      </c>
      <c r="N28" s="13">
        <f t="shared" si="8"/>
        <v>57.035487999999994</v>
      </c>
      <c r="O28" s="13">
        <f t="shared" si="9"/>
        <v>1425.8872</v>
      </c>
      <c r="P28" s="13">
        <f t="shared" si="10"/>
        <v>58.90550399999999</v>
      </c>
      <c r="Q28" s="13">
        <f t="shared" si="11"/>
        <v>1472.6375999999998</v>
      </c>
      <c r="R28" s="13">
        <f t="shared" si="12"/>
        <v>60.77552000000001</v>
      </c>
      <c r="S28" s="13">
        <f t="shared" si="13"/>
        <v>1519.3880000000001</v>
      </c>
      <c r="T28" s="14" t="s">
        <v>25</v>
      </c>
      <c r="U28" s="13">
        <f t="shared" si="14"/>
        <v>46.7504</v>
      </c>
      <c r="V28" s="13">
        <f t="shared" si="15"/>
        <v>1168.76</v>
      </c>
      <c r="W28" s="13">
        <f t="shared" si="16"/>
        <v>48.620416000000006</v>
      </c>
      <c r="X28" s="13">
        <f t="shared" si="17"/>
        <v>1215.5104000000001</v>
      </c>
      <c r="Y28" s="13">
        <f t="shared" si="18"/>
        <v>53.76295999999999</v>
      </c>
      <c r="Z28" s="13">
        <f t="shared" si="19"/>
        <v>1344.0739999999998</v>
      </c>
      <c r="AA28" s="13">
        <f t="shared" si="20"/>
        <v>56.10048</v>
      </c>
      <c r="AB28" s="13">
        <f t="shared" si="21"/>
        <v>1402.512</v>
      </c>
      <c r="AC28" s="13">
        <f t="shared" si="22"/>
        <v>58.90550399999999</v>
      </c>
      <c r="AD28" s="13">
        <f t="shared" si="23"/>
        <v>1472.6375999999998</v>
      </c>
      <c r="AE28" s="13">
        <f t="shared" si="24"/>
        <v>60.77552000000001</v>
      </c>
      <c r="AF28" s="15">
        <f t="shared" si="25"/>
        <v>1519.3880000000001</v>
      </c>
    </row>
    <row r="29" spans="2:32" ht="12.75" customHeight="1">
      <c r="B29" s="16">
        <v>1.23</v>
      </c>
      <c r="C29" s="12" t="s">
        <v>26</v>
      </c>
      <c r="D29" s="13">
        <f t="shared" si="28"/>
        <v>47.133599999999994</v>
      </c>
      <c r="E29" s="13">
        <f t="shared" si="2"/>
        <v>1178.34</v>
      </c>
      <c r="F29" s="13">
        <f t="shared" si="26"/>
        <v>49.018944000000005</v>
      </c>
      <c r="G29" s="13">
        <f t="shared" si="27"/>
        <v>1225.4736</v>
      </c>
      <c r="H29" s="13">
        <f t="shared" si="1"/>
        <v>51.84696000000001</v>
      </c>
      <c r="I29" s="13">
        <f t="shared" si="3"/>
        <v>1296.1740000000002</v>
      </c>
      <c r="J29" s="13">
        <f t="shared" si="4"/>
        <v>53.73230399999999</v>
      </c>
      <c r="K29" s="13">
        <f t="shared" si="5"/>
        <v>1343.3075999999999</v>
      </c>
      <c r="L29" s="13">
        <f t="shared" si="6"/>
        <v>55.61764799999999</v>
      </c>
      <c r="M29" s="13">
        <f t="shared" si="7"/>
        <v>1390.4411999999998</v>
      </c>
      <c r="N29" s="13">
        <f t="shared" si="8"/>
        <v>57.50299199999999</v>
      </c>
      <c r="O29" s="13">
        <f t="shared" si="9"/>
        <v>1437.5747999999999</v>
      </c>
      <c r="P29" s="13">
        <f t="shared" si="10"/>
        <v>59.388336</v>
      </c>
      <c r="Q29" s="13">
        <f t="shared" si="11"/>
        <v>1484.7084</v>
      </c>
      <c r="R29" s="13">
        <f t="shared" si="12"/>
        <v>61.273680000000006</v>
      </c>
      <c r="S29" s="13">
        <f t="shared" si="13"/>
        <v>1531.842</v>
      </c>
      <c r="T29" s="14" t="s">
        <v>26</v>
      </c>
      <c r="U29" s="13">
        <f t="shared" si="14"/>
        <v>47.133599999999994</v>
      </c>
      <c r="V29" s="13">
        <f t="shared" si="15"/>
        <v>1178.34</v>
      </c>
      <c r="W29" s="13">
        <f t="shared" si="16"/>
        <v>49.018944000000005</v>
      </c>
      <c r="X29" s="13">
        <f t="shared" si="17"/>
        <v>1225.4736</v>
      </c>
      <c r="Y29" s="13">
        <f t="shared" si="18"/>
        <v>54.203639999999986</v>
      </c>
      <c r="Z29" s="13">
        <f t="shared" si="19"/>
        <v>1355.0909999999997</v>
      </c>
      <c r="AA29" s="13">
        <f t="shared" si="20"/>
        <v>56.56031999999999</v>
      </c>
      <c r="AB29" s="13">
        <f t="shared" si="21"/>
        <v>1414.0079999999998</v>
      </c>
      <c r="AC29" s="13">
        <f t="shared" si="22"/>
        <v>59.388336</v>
      </c>
      <c r="AD29" s="13">
        <f t="shared" si="23"/>
        <v>1484.7084</v>
      </c>
      <c r="AE29" s="13">
        <f t="shared" si="24"/>
        <v>61.273680000000006</v>
      </c>
      <c r="AF29" s="15">
        <f t="shared" si="25"/>
        <v>1531.842</v>
      </c>
    </row>
    <row r="30" spans="2:32" ht="12.75" customHeight="1">
      <c r="B30" s="16">
        <v>1.24</v>
      </c>
      <c r="C30" s="12" t="s">
        <v>27</v>
      </c>
      <c r="D30" s="13">
        <f t="shared" si="28"/>
        <v>47.5168</v>
      </c>
      <c r="E30" s="13">
        <f t="shared" si="2"/>
        <v>1187.92</v>
      </c>
      <c r="F30" s="13">
        <f t="shared" si="26"/>
        <v>49.417472</v>
      </c>
      <c r="G30" s="13">
        <f t="shared" si="27"/>
        <v>1235.4368</v>
      </c>
      <c r="H30" s="13">
        <f t="shared" si="1"/>
        <v>52.26848000000001</v>
      </c>
      <c r="I30" s="13">
        <f t="shared" si="3"/>
        <v>1306.7120000000002</v>
      </c>
      <c r="J30" s="13">
        <f t="shared" si="4"/>
        <v>54.169152</v>
      </c>
      <c r="K30" s="13">
        <f t="shared" si="5"/>
        <v>1354.2287999999999</v>
      </c>
      <c r="L30" s="13">
        <f t="shared" si="6"/>
        <v>56.06982399999999</v>
      </c>
      <c r="M30" s="13">
        <f t="shared" si="7"/>
        <v>1401.7455999999997</v>
      </c>
      <c r="N30" s="13">
        <f t="shared" si="8"/>
        <v>57.970496000000004</v>
      </c>
      <c r="O30" s="13">
        <f t="shared" si="9"/>
        <v>1449.2624</v>
      </c>
      <c r="P30" s="13">
        <f t="shared" si="10"/>
        <v>59.871168</v>
      </c>
      <c r="Q30" s="13">
        <f t="shared" si="11"/>
        <v>1496.7792</v>
      </c>
      <c r="R30" s="13">
        <f t="shared" si="12"/>
        <v>61.771840000000005</v>
      </c>
      <c r="S30" s="13">
        <f t="shared" si="13"/>
        <v>1544.296</v>
      </c>
      <c r="T30" s="14" t="s">
        <v>27</v>
      </c>
      <c r="U30" s="13">
        <f t="shared" si="14"/>
        <v>47.5168</v>
      </c>
      <c r="V30" s="13">
        <f t="shared" si="15"/>
        <v>1187.92</v>
      </c>
      <c r="W30" s="13">
        <f t="shared" si="16"/>
        <v>49.417472</v>
      </c>
      <c r="X30" s="13">
        <f t="shared" si="17"/>
        <v>1235.4368</v>
      </c>
      <c r="Y30" s="13">
        <f t="shared" si="18"/>
        <v>54.644319999999986</v>
      </c>
      <c r="Z30" s="13">
        <f t="shared" si="19"/>
        <v>1366.1079999999997</v>
      </c>
      <c r="AA30" s="13">
        <f t="shared" si="20"/>
        <v>57.02016</v>
      </c>
      <c r="AB30" s="13">
        <f t="shared" si="21"/>
        <v>1425.504</v>
      </c>
      <c r="AC30" s="13">
        <f t="shared" si="22"/>
        <v>59.871168</v>
      </c>
      <c r="AD30" s="13">
        <f t="shared" si="23"/>
        <v>1496.7792</v>
      </c>
      <c r="AE30" s="13">
        <f t="shared" si="24"/>
        <v>61.771840000000005</v>
      </c>
      <c r="AF30" s="15">
        <f t="shared" si="25"/>
        <v>1544.296</v>
      </c>
    </row>
    <row r="31" spans="2:32" ht="12.75" customHeight="1">
      <c r="B31" s="16">
        <v>1.25</v>
      </c>
      <c r="C31" s="12" t="s">
        <v>28</v>
      </c>
      <c r="D31" s="13">
        <f t="shared" si="28"/>
        <v>47.9</v>
      </c>
      <c r="E31" s="13">
        <f t="shared" si="2"/>
        <v>1197.5</v>
      </c>
      <c r="F31" s="13">
        <f t="shared" si="26"/>
        <v>49.816</v>
      </c>
      <c r="G31" s="13">
        <f t="shared" si="27"/>
        <v>1245.4</v>
      </c>
      <c r="H31" s="13">
        <f t="shared" si="1"/>
        <v>52.69000000000001</v>
      </c>
      <c r="I31" s="13">
        <f t="shared" si="3"/>
        <v>1317.2500000000002</v>
      </c>
      <c r="J31" s="13">
        <f t="shared" si="4"/>
        <v>54.605999999999995</v>
      </c>
      <c r="K31" s="13">
        <f t="shared" si="5"/>
        <v>1365.1499999999999</v>
      </c>
      <c r="L31" s="13">
        <f t="shared" si="6"/>
        <v>56.52199999999999</v>
      </c>
      <c r="M31" s="13">
        <f t="shared" si="7"/>
        <v>1413.0499999999997</v>
      </c>
      <c r="N31" s="13">
        <f t="shared" si="8"/>
        <v>58.438</v>
      </c>
      <c r="O31" s="13">
        <f t="shared" si="9"/>
        <v>1460.95</v>
      </c>
      <c r="P31" s="13">
        <f t="shared" si="10"/>
        <v>60.354</v>
      </c>
      <c r="Q31" s="13">
        <f t="shared" si="11"/>
        <v>1508.85</v>
      </c>
      <c r="R31" s="13">
        <f t="shared" si="12"/>
        <v>62.27</v>
      </c>
      <c r="S31" s="13">
        <f t="shared" si="13"/>
        <v>1556.75</v>
      </c>
      <c r="T31" s="14" t="s">
        <v>28</v>
      </c>
      <c r="U31" s="13">
        <f t="shared" si="14"/>
        <v>47.9</v>
      </c>
      <c r="V31" s="13">
        <f t="shared" si="15"/>
        <v>1197.5</v>
      </c>
      <c r="W31" s="13">
        <f t="shared" si="16"/>
        <v>49.816</v>
      </c>
      <c r="X31" s="13">
        <f t="shared" si="17"/>
        <v>1245.4</v>
      </c>
      <c r="Y31" s="13">
        <f t="shared" si="18"/>
        <v>55.084999999999994</v>
      </c>
      <c r="Z31" s="13">
        <f t="shared" si="19"/>
        <v>1377.1249999999998</v>
      </c>
      <c r="AA31" s="13">
        <f t="shared" si="20"/>
        <v>57.48</v>
      </c>
      <c r="AB31" s="13">
        <f t="shared" si="21"/>
        <v>1437</v>
      </c>
      <c r="AC31" s="13">
        <f t="shared" si="22"/>
        <v>60.354</v>
      </c>
      <c r="AD31" s="13">
        <f t="shared" si="23"/>
        <v>1508.85</v>
      </c>
      <c r="AE31" s="13">
        <f t="shared" si="24"/>
        <v>62.27</v>
      </c>
      <c r="AF31" s="15">
        <f t="shared" si="25"/>
        <v>1556.75</v>
      </c>
    </row>
    <row r="32" spans="2:32" ht="12.75" customHeight="1">
      <c r="B32" s="16">
        <v>1.255</v>
      </c>
      <c r="C32" s="12" t="s">
        <v>29</v>
      </c>
      <c r="D32" s="13">
        <f t="shared" si="28"/>
        <v>48.0916</v>
      </c>
      <c r="E32" s="13">
        <f t="shared" si="2"/>
        <v>1202.29</v>
      </c>
      <c r="F32" s="13">
        <f t="shared" si="26"/>
        <v>50.015263999999995</v>
      </c>
      <c r="G32" s="13">
        <f t="shared" si="27"/>
        <v>1250.3816</v>
      </c>
      <c r="H32" s="13">
        <f t="shared" si="1"/>
        <v>52.90076</v>
      </c>
      <c r="I32" s="13">
        <f t="shared" si="3"/>
        <v>1322.519</v>
      </c>
      <c r="J32" s="13">
        <f t="shared" si="4"/>
        <v>54.82442399999999</v>
      </c>
      <c r="K32" s="13">
        <f t="shared" si="5"/>
        <v>1370.6105999999997</v>
      </c>
      <c r="L32" s="13">
        <f t="shared" si="6"/>
        <v>56.74808799999999</v>
      </c>
      <c r="M32" s="13">
        <f t="shared" si="7"/>
        <v>1418.7021999999997</v>
      </c>
      <c r="N32" s="13">
        <f t="shared" si="8"/>
        <v>58.671752</v>
      </c>
      <c r="O32" s="13">
        <f t="shared" si="9"/>
        <v>1466.7938</v>
      </c>
      <c r="P32" s="13">
        <f t="shared" si="10"/>
        <v>60.59541599999999</v>
      </c>
      <c r="Q32" s="13">
        <f t="shared" si="11"/>
        <v>1514.8854</v>
      </c>
      <c r="R32" s="13">
        <f t="shared" si="12"/>
        <v>62.51908</v>
      </c>
      <c r="S32" s="13">
        <f t="shared" si="13"/>
        <v>1562.977</v>
      </c>
      <c r="T32" s="14" t="s">
        <v>29</v>
      </c>
      <c r="U32" s="13">
        <f t="shared" si="14"/>
        <v>48.0916</v>
      </c>
      <c r="V32" s="13">
        <f t="shared" si="15"/>
        <v>1202.29</v>
      </c>
      <c r="W32" s="13">
        <f t="shared" si="16"/>
        <v>50.015263999999995</v>
      </c>
      <c r="X32" s="13">
        <f t="shared" si="17"/>
        <v>1250.3816</v>
      </c>
      <c r="Y32" s="13">
        <f t="shared" si="18"/>
        <v>55.30533999999999</v>
      </c>
      <c r="Z32" s="13">
        <f t="shared" si="19"/>
        <v>1382.6334999999997</v>
      </c>
      <c r="AA32" s="13">
        <f t="shared" si="20"/>
        <v>57.70991999999999</v>
      </c>
      <c r="AB32" s="13">
        <f t="shared" si="21"/>
        <v>1442.7479999999998</v>
      </c>
      <c r="AC32" s="13">
        <f t="shared" si="22"/>
        <v>60.59541599999999</v>
      </c>
      <c r="AD32" s="13">
        <f t="shared" si="23"/>
        <v>1514.8854</v>
      </c>
      <c r="AE32" s="13">
        <f t="shared" si="24"/>
        <v>62.51908</v>
      </c>
      <c r="AF32" s="15">
        <f t="shared" si="25"/>
        <v>1562.977</v>
      </c>
    </row>
    <row r="33" spans="2:32" ht="12.75" customHeight="1">
      <c r="B33" s="16">
        <v>1.26</v>
      </c>
      <c r="C33" s="12" t="s">
        <v>30</v>
      </c>
      <c r="D33" s="13">
        <f t="shared" si="28"/>
        <v>48.283199999999994</v>
      </c>
      <c r="E33" s="13">
        <f t="shared" si="2"/>
        <v>1207.08</v>
      </c>
      <c r="F33" s="13">
        <f t="shared" si="26"/>
        <v>50.214528</v>
      </c>
      <c r="G33" s="13">
        <f t="shared" si="27"/>
        <v>1255.3632</v>
      </c>
      <c r="H33" s="13">
        <f t="shared" si="1"/>
        <v>53.11152000000001</v>
      </c>
      <c r="I33" s="13">
        <f t="shared" si="3"/>
        <v>1327.7880000000002</v>
      </c>
      <c r="J33" s="13">
        <f t="shared" si="4"/>
        <v>55.04284799999999</v>
      </c>
      <c r="K33" s="13">
        <f t="shared" si="5"/>
        <v>1376.0711999999999</v>
      </c>
      <c r="L33" s="13">
        <f t="shared" si="6"/>
        <v>56.974175999999986</v>
      </c>
      <c r="M33" s="13">
        <f t="shared" si="7"/>
        <v>1424.3543999999997</v>
      </c>
      <c r="N33" s="13">
        <f t="shared" si="8"/>
        <v>58.905504</v>
      </c>
      <c r="O33" s="13">
        <f t="shared" si="9"/>
        <v>1472.6376</v>
      </c>
      <c r="P33" s="13">
        <f t="shared" si="10"/>
        <v>60.836831999999994</v>
      </c>
      <c r="Q33" s="13">
        <f t="shared" si="11"/>
        <v>1520.9207999999999</v>
      </c>
      <c r="R33" s="13">
        <f t="shared" si="12"/>
        <v>62.76816000000001</v>
      </c>
      <c r="S33" s="13">
        <f t="shared" si="13"/>
        <v>1569.2040000000002</v>
      </c>
      <c r="T33" s="14" t="s">
        <v>30</v>
      </c>
      <c r="U33" s="13">
        <f t="shared" si="14"/>
        <v>48.283199999999994</v>
      </c>
      <c r="V33" s="13">
        <f t="shared" si="15"/>
        <v>1207.08</v>
      </c>
      <c r="W33" s="13">
        <f t="shared" si="16"/>
        <v>50.214528</v>
      </c>
      <c r="X33" s="13">
        <f t="shared" si="17"/>
        <v>1255.3632</v>
      </c>
      <c r="Y33" s="13">
        <f t="shared" si="18"/>
        <v>55.525679999999994</v>
      </c>
      <c r="Z33" s="13">
        <f t="shared" si="19"/>
        <v>1388.1419999999998</v>
      </c>
      <c r="AA33" s="13">
        <f t="shared" si="20"/>
        <v>57.93984</v>
      </c>
      <c r="AB33" s="13">
        <f t="shared" si="21"/>
        <v>1448.4959999999999</v>
      </c>
      <c r="AC33" s="13">
        <f t="shared" si="22"/>
        <v>60.836831999999994</v>
      </c>
      <c r="AD33" s="13">
        <f t="shared" si="23"/>
        <v>1520.9207999999999</v>
      </c>
      <c r="AE33" s="13">
        <f t="shared" si="24"/>
        <v>62.76816000000001</v>
      </c>
      <c r="AF33" s="15">
        <f t="shared" si="25"/>
        <v>1569.2040000000002</v>
      </c>
    </row>
    <row r="34" spans="2:32" ht="12.75" customHeight="1">
      <c r="B34" s="16">
        <v>1.265</v>
      </c>
      <c r="C34" s="12" t="s">
        <v>31</v>
      </c>
      <c r="D34" s="13">
        <f t="shared" si="28"/>
        <v>48.474799999999995</v>
      </c>
      <c r="E34" s="13">
        <f t="shared" si="2"/>
        <v>1211.87</v>
      </c>
      <c r="F34" s="13">
        <f t="shared" si="26"/>
        <v>50.413792</v>
      </c>
      <c r="G34" s="13">
        <f t="shared" si="27"/>
        <v>1260.3448</v>
      </c>
      <c r="H34" s="13">
        <f t="shared" si="1"/>
        <v>53.32228</v>
      </c>
      <c r="I34" s="13">
        <f t="shared" si="3"/>
        <v>1333.057</v>
      </c>
      <c r="J34" s="13">
        <f t="shared" si="4"/>
        <v>55.26127199999999</v>
      </c>
      <c r="K34" s="13">
        <f t="shared" si="5"/>
        <v>1381.5317999999997</v>
      </c>
      <c r="L34" s="13">
        <f t="shared" si="6"/>
        <v>57.20026399999999</v>
      </c>
      <c r="M34" s="13">
        <f t="shared" si="7"/>
        <v>1430.0065999999997</v>
      </c>
      <c r="N34" s="13">
        <f t="shared" si="8"/>
        <v>59.139255999999996</v>
      </c>
      <c r="O34" s="13">
        <f t="shared" si="9"/>
        <v>1478.4814</v>
      </c>
      <c r="P34" s="13">
        <f t="shared" si="10"/>
        <v>61.078247999999995</v>
      </c>
      <c r="Q34" s="13">
        <f t="shared" si="11"/>
        <v>1526.9561999999999</v>
      </c>
      <c r="R34" s="13">
        <f t="shared" si="12"/>
        <v>63.01724</v>
      </c>
      <c r="S34" s="13">
        <f t="shared" si="13"/>
        <v>1575.431</v>
      </c>
      <c r="T34" s="14" t="s">
        <v>31</v>
      </c>
      <c r="U34" s="13">
        <f t="shared" si="14"/>
        <v>48.474799999999995</v>
      </c>
      <c r="V34" s="13">
        <f t="shared" si="15"/>
        <v>1211.87</v>
      </c>
      <c r="W34" s="13">
        <f t="shared" si="16"/>
        <v>50.413792</v>
      </c>
      <c r="X34" s="13">
        <f t="shared" si="17"/>
        <v>1260.3448</v>
      </c>
      <c r="Y34" s="13">
        <f t="shared" si="18"/>
        <v>55.74601999999999</v>
      </c>
      <c r="Z34" s="13">
        <f t="shared" si="19"/>
        <v>1393.6504999999997</v>
      </c>
      <c r="AA34" s="13">
        <f t="shared" si="20"/>
        <v>58.16975999999999</v>
      </c>
      <c r="AB34" s="13">
        <f t="shared" si="21"/>
        <v>1454.2439999999997</v>
      </c>
      <c r="AC34" s="13">
        <f t="shared" si="22"/>
        <v>61.078247999999995</v>
      </c>
      <c r="AD34" s="13">
        <f t="shared" si="23"/>
        <v>1526.9561999999999</v>
      </c>
      <c r="AE34" s="13">
        <f t="shared" si="24"/>
        <v>63.01724</v>
      </c>
      <c r="AF34" s="15">
        <f t="shared" si="25"/>
        <v>1575.431</v>
      </c>
    </row>
    <row r="35" spans="2:32" ht="12.75" customHeight="1">
      <c r="B35" s="16">
        <v>1.27</v>
      </c>
      <c r="C35" s="12" t="s">
        <v>32</v>
      </c>
      <c r="D35" s="13">
        <f t="shared" si="28"/>
        <v>48.6664</v>
      </c>
      <c r="E35" s="13">
        <f t="shared" si="2"/>
        <v>1216.66</v>
      </c>
      <c r="F35" s="13">
        <f t="shared" si="26"/>
        <v>50.61305600000001</v>
      </c>
      <c r="G35" s="13">
        <f t="shared" si="27"/>
        <v>1265.3264000000001</v>
      </c>
      <c r="H35" s="13">
        <f t="shared" si="1"/>
        <v>53.53304000000001</v>
      </c>
      <c r="I35" s="13">
        <f t="shared" si="3"/>
        <v>1338.3260000000002</v>
      </c>
      <c r="J35" s="13">
        <f t="shared" si="4"/>
        <v>55.479696</v>
      </c>
      <c r="K35" s="13">
        <f t="shared" si="5"/>
        <v>1386.9923999999999</v>
      </c>
      <c r="L35" s="13">
        <f t="shared" si="6"/>
        <v>57.42635199999999</v>
      </c>
      <c r="M35" s="13">
        <f t="shared" si="7"/>
        <v>1435.6587999999997</v>
      </c>
      <c r="N35" s="13">
        <f t="shared" si="8"/>
        <v>59.373008</v>
      </c>
      <c r="O35" s="13">
        <f t="shared" si="9"/>
        <v>1484.3252</v>
      </c>
      <c r="P35" s="13">
        <f t="shared" si="10"/>
        <v>61.319663999999996</v>
      </c>
      <c r="Q35" s="13">
        <f t="shared" si="11"/>
        <v>1532.9915999999998</v>
      </c>
      <c r="R35" s="13">
        <f t="shared" si="12"/>
        <v>63.26632000000001</v>
      </c>
      <c r="S35" s="13">
        <f t="shared" si="13"/>
        <v>1581.6580000000001</v>
      </c>
      <c r="T35" s="14" t="s">
        <v>32</v>
      </c>
      <c r="U35" s="13">
        <f t="shared" si="14"/>
        <v>48.6664</v>
      </c>
      <c r="V35" s="13">
        <f t="shared" si="15"/>
        <v>1216.66</v>
      </c>
      <c r="W35" s="13">
        <f t="shared" si="16"/>
        <v>50.61305600000001</v>
      </c>
      <c r="X35" s="13">
        <f t="shared" si="17"/>
        <v>1265.3264000000001</v>
      </c>
      <c r="Y35" s="13">
        <f t="shared" si="18"/>
        <v>55.966359999999995</v>
      </c>
      <c r="Z35" s="13">
        <f t="shared" si="19"/>
        <v>1399.1589999999999</v>
      </c>
      <c r="AA35" s="13">
        <f t="shared" si="20"/>
        <v>58.39968</v>
      </c>
      <c r="AB35" s="13">
        <f t="shared" si="21"/>
        <v>1459.992</v>
      </c>
      <c r="AC35" s="13">
        <f t="shared" si="22"/>
        <v>61.319663999999996</v>
      </c>
      <c r="AD35" s="13">
        <f t="shared" si="23"/>
        <v>1532.9915999999998</v>
      </c>
      <c r="AE35" s="13">
        <f t="shared" si="24"/>
        <v>63.26632000000001</v>
      </c>
      <c r="AF35" s="15">
        <f t="shared" si="25"/>
        <v>1581.6580000000001</v>
      </c>
    </row>
    <row r="36" spans="2:32" ht="12.75" customHeight="1">
      <c r="B36" s="16">
        <v>1.275</v>
      </c>
      <c r="C36" s="17" t="s">
        <v>33</v>
      </c>
      <c r="D36" s="18">
        <f t="shared" si="28"/>
        <v>48.85799999999999</v>
      </c>
      <c r="E36" s="18">
        <f t="shared" si="2"/>
        <v>1221.4499999999998</v>
      </c>
      <c r="F36" s="18">
        <f t="shared" si="26"/>
        <v>50.81232</v>
      </c>
      <c r="G36" s="18">
        <f t="shared" si="27"/>
        <v>1270.308</v>
      </c>
      <c r="H36" s="18">
        <f t="shared" si="1"/>
        <v>53.7438</v>
      </c>
      <c r="I36" s="18">
        <f t="shared" si="3"/>
        <v>1343.595</v>
      </c>
      <c r="J36" s="18">
        <f t="shared" si="4"/>
        <v>55.69811999999999</v>
      </c>
      <c r="K36" s="18">
        <f t="shared" si="5"/>
        <v>1392.4529999999997</v>
      </c>
      <c r="L36" s="18">
        <f t="shared" si="6"/>
        <v>57.652439999999984</v>
      </c>
      <c r="M36" s="18">
        <f t="shared" si="7"/>
        <v>1441.3109999999997</v>
      </c>
      <c r="N36" s="18">
        <f t="shared" si="8"/>
        <v>59.606759999999994</v>
      </c>
      <c r="O36" s="18">
        <f t="shared" si="9"/>
        <v>1490.1689999999999</v>
      </c>
      <c r="P36" s="18">
        <f t="shared" si="10"/>
        <v>61.56107999999999</v>
      </c>
      <c r="Q36" s="18">
        <f t="shared" si="11"/>
        <v>1539.0269999999998</v>
      </c>
      <c r="R36" s="18">
        <f t="shared" si="12"/>
        <v>63.5154</v>
      </c>
      <c r="S36" s="18">
        <f t="shared" si="13"/>
        <v>1587.885</v>
      </c>
      <c r="T36" s="19" t="s">
        <v>33</v>
      </c>
      <c r="U36" s="18">
        <f t="shared" si="14"/>
        <v>48.85799999999999</v>
      </c>
      <c r="V36" s="18">
        <f t="shared" si="15"/>
        <v>1221.4499999999998</v>
      </c>
      <c r="W36" s="18">
        <f t="shared" si="16"/>
        <v>50.81232</v>
      </c>
      <c r="X36" s="18">
        <f t="shared" si="17"/>
        <v>1270.308</v>
      </c>
      <c r="Y36" s="18">
        <f t="shared" si="18"/>
        <v>56.18669999999998</v>
      </c>
      <c r="Z36" s="18">
        <f t="shared" si="19"/>
        <v>1404.6674999999996</v>
      </c>
      <c r="AA36" s="18">
        <f t="shared" si="20"/>
        <v>58.62959999999999</v>
      </c>
      <c r="AB36" s="18">
        <f t="shared" si="21"/>
        <v>1465.7399999999998</v>
      </c>
      <c r="AC36" s="18">
        <f t="shared" si="22"/>
        <v>61.56107999999999</v>
      </c>
      <c r="AD36" s="18">
        <f t="shared" si="23"/>
        <v>1539.0269999999998</v>
      </c>
      <c r="AE36" s="18">
        <f t="shared" si="24"/>
        <v>63.5154</v>
      </c>
      <c r="AF36" s="20">
        <f t="shared" si="25"/>
        <v>1587.885</v>
      </c>
    </row>
    <row r="37" spans="2:32" ht="12.75" customHeight="1">
      <c r="B37" s="16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1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2:20" ht="12.75">
      <c r="B38" s="16"/>
      <c r="C38" s="3"/>
      <c r="O38" s="1"/>
      <c r="P38" s="1"/>
      <c r="Q38" s="1"/>
      <c r="T38" s="3"/>
    </row>
    <row r="39" spans="3:36" ht="12.75">
      <c r="C39" s="23" t="s">
        <v>50</v>
      </c>
      <c r="D39" s="24"/>
      <c r="E39" s="24"/>
      <c r="F39" s="24"/>
      <c r="G39" s="25">
        <f>$E$6*0.1</f>
        <v>95.80000000000001</v>
      </c>
      <c r="I39" s="23" t="s">
        <v>51</v>
      </c>
      <c r="J39" s="24"/>
      <c r="K39" s="24"/>
      <c r="L39" s="24"/>
      <c r="M39" s="25">
        <f>$E$6*0.05</f>
        <v>47.900000000000006</v>
      </c>
      <c r="O39" s="26" t="s">
        <v>52</v>
      </c>
      <c r="P39" s="24"/>
      <c r="Q39" s="24"/>
      <c r="R39" s="27">
        <f>$D$6*0.25</f>
        <v>9.58</v>
      </c>
      <c r="T39" s="28"/>
      <c r="U39" s="28"/>
      <c r="V39" s="22"/>
      <c r="W39" s="22"/>
      <c r="X39" s="22"/>
      <c r="Y39" s="22"/>
      <c r="Z39" s="3"/>
      <c r="AA39" s="28"/>
      <c r="AB39" s="22"/>
      <c r="AC39" s="22"/>
      <c r="AD39" s="22"/>
      <c r="AE39" s="22"/>
      <c r="AF39" s="3"/>
      <c r="AG39" s="29"/>
      <c r="AH39" s="22"/>
      <c r="AI39" s="22"/>
      <c r="AJ39" s="30"/>
    </row>
    <row r="40" ht="12.75" hidden="1"/>
  </sheetData>
  <mergeCells count="14">
    <mergeCell ref="D4:E4"/>
    <mergeCell ref="F4:G4"/>
    <mergeCell ref="J4:K4"/>
    <mergeCell ref="L4:M4"/>
    <mergeCell ref="AE4:AF4"/>
    <mergeCell ref="H4:I4"/>
    <mergeCell ref="W4:X4"/>
    <mergeCell ref="Y4:Z4"/>
    <mergeCell ref="AA4:AB4"/>
    <mergeCell ref="AC4:AD4"/>
    <mergeCell ref="N4:O4"/>
    <mergeCell ref="P4:Q4"/>
    <mergeCell ref="R4:S4"/>
    <mergeCell ref="U4:V4"/>
  </mergeCells>
  <printOptions horizontalCentered="1"/>
  <pageMargins left="0.3937007874015748" right="0.4724409448818898" top="0.7874015748031497" bottom="0.1968503937007874" header="0" footer="0"/>
  <pageSetup fitToWidth="2" fitToHeight="1" horizontalDpi="300" verticalDpi="300" orientation="landscape" paperSize="5" scale="9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Liliana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SOEVA</dc:creator>
  <cp:keywords/>
  <dc:description/>
  <cp:lastModifiedBy>Carlos</cp:lastModifiedBy>
  <cp:lastPrinted>2006-02-14T20:11:34Z</cp:lastPrinted>
  <dcterms:created xsi:type="dcterms:W3CDTF">2003-12-29T19:02:23Z</dcterms:created>
  <dcterms:modified xsi:type="dcterms:W3CDTF">2006-11-23T21:23:15Z</dcterms:modified>
  <cp:category/>
  <cp:version/>
  <cp:contentType/>
  <cp:contentStatus/>
</cp:coreProperties>
</file>